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360" yWindow="120" windowWidth="7530" windowHeight="5160" tabRatio="858" activeTab="0"/>
  </bookViews>
  <sheets>
    <sheet name="In" sheetId="1" r:id="rId1"/>
    <sheet name="Meth-1" sheetId="2" r:id="rId2"/>
    <sheet name="Meth-2" sheetId="3" r:id="rId3"/>
    <sheet name="Lern" sheetId="4" r:id="rId4"/>
    <sheet name="Kom-1" sheetId="5" r:id="rId5"/>
    <sheet name="Kom-2" sheetId="6" r:id="rId6"/>
    <sheet name="Tea-1" sheetId="7" r:id="rId7"/>
    <sheet name="Tea-2" sheetId="8" r:id="rId8"/>
    <sheet name="Mod" sheetId="9" r:id="rId9"/>
    <sheet name="Pr-1" sheetId="10" r:id="rId10"/>
    <sheet name="Pr-2" sheetId="11" r:id="rId11"/>
    <sheet name="Dia" sheetId="12" r:id="rId12"/>
    <sheet name="Entw" sheetId="13" r:id="rId13"/>
    <sheet name="Dat" sheetId="14" r:id="rId14"/>
  </sheets>
  <definedNames>
    <definedName name="_xlnm.Print_Area" localSheetId="11">'Dia'!$A$1:$H$18</definedName>
    <definedName name="_xlnm.Print_Area" localSheetId="12">'Entw'!$A$1:$H$18</definedName>
    <definedName name="_xlnm.Print_Area" localSheetId="0">'In'!$A$1:$H$18</definedName>
    <definedName name="_xlnm.Print_Area" localSheetId="4">'Kom-1'!$A$1:$H$19</definedName>
    <definedName name="_xlnm.Print_Area" localSheetId="5">'Kom-2'!$A$1:$H$19</definedName>
    <definedName name="_xlnm.Print_Area" localSheetId="3">'Lern'!$A$1:$H$19</definedName>
    <definedName name="_xlnm.Print_Area" localSheetId="1">'Meth-1'!$A$1:$H$19</definedName>
    <definedName name="_xlnm.Print_Area" localSheetId="2">'Meth-2'!$A$1:$H$19</definedName>
    <definedName name="_xlnm.Print_Area" localSheetId="8">'Mod'!$A$1:$H$19</definedName>
    <definedName name="_xlnm.Print_Area" localSheetId="9">'Pr-1'!$A$1:$H$19</definedName>
    <definedName name="_xlnm.Print_Area" localSheetId="10">'Pr-2'!$A$1:$H$19</definedName>
    <definedName name="_xlnm.Print_Area" localSheetId="6">'Tea-1'!$A$1:$H$19</definedName>
    <definedName name="_xlnm.Print_Area" localSheetId="7">'Tea-2'!$A$1:$H$19</definedName>
  </definedNames>
  <calcPr fullCalcOnLoad="1"/>
</workbook>
</file>

<file path=xl/sharedStrings.xml><?xml version="1.0" encoding="utf-8"?>
<sst xmlns="http://schemas.openxmlformats.org/spreadsheetml/2006/main" count="293" uniqueCount="186">
  <si>
    <t>kaum</t>
  </si>
  <si>
    <t>teilweise</t>
  </si>
  <si>
    <t>überwiegend</t>
  </si>
  <si>
    <t>Entwicklungsstand-Gesamtüberblick</t>
  </si>
  <si>
    <t>Häufigkeiten</t>
  </si>
  <si>
    <t>SUM</t>
  </si>
  <si>
    <t>Aufbau und Navigation</t>
  </si>
  <si>
    <r>
      <t>(Anzahl der Nennungen 
insgesamt)                      ______________________________________________</t>
    </r>
    <r>
      <rPr>
        <sz val="10"/>
        <rFont val="Arial"/>
        <family val="2"/>
      </rPr>
      <t>_</t>
    </r>
  </si>
  <si>
    <t>MW</t>
  </si>
  <si>
    <t>unter 30</t>
  </si>
  <si>
    <t>unter 50</t>
  </si>
  <si>
    <t>!</t>
  </si>
  <si>
    <r>
      <t xml:space="preserve">Bitte beachten Sie, dass </t>
    </r>
    <r>
      <rPr>
        <b/>
        <sz val="10"/>
        <color indexed="10"/>
        <rFont val="Arial"/>
        <family val="2"/>
      </rPr>
      <t>Makros aktiviert</t>
    </r>
    <r>
      <rPr>
        <sz val="10"/>
        <color indexed="10"/>
        <rFont val="Arial"/>
        <family val="0"/>
      </rPr>
      <t xml:space="preserve"> sein müssen: Einstellung unter &gt;</t>
    </r>
    <r>
      <rPr>
        <b/>
        <sz val="10"/>
        <color indexed="10"/>
        <rFont val="Arial"/>
        <family val="2"/>
      </rPr>
      <t>Extras</t>
    </r>
    <r>
      <rPr>
        <sz val="10"/>
        <color indexed="10"/>
        <rFont val="Arial"/>
        <family val="0"/>
      </rPr>
      <t xml:space="preserve"> &gt;</t>
    </r>
    <r>
      <rPr>
        <b/>
        <sz val="10"/>
        <color indexed="10"/>
        <rFont val="Arial"/>
        <family val="2"/>
      </rPr>
      <t>Optionen</t>
    </r>
    <r>
      <rPr>
        <sz val="10"/>
        <color indexed="10"/>
        <rFont val="Arial"/>
        <family val="0"/>
      </rPr>
      <t xml:space="preserve"> &gt;</t>
    </r>
    <r>
      <rPr>
        <b/>
        <sz val="10"/>
        <color indexed="10"/>
        <rFont val="Arial"/>
        <family val="2"/>
      </rPr>
      <t>Sicherheit</t>
    </r>
    <r>
      <rPr>
        <sz val="10"/>
        <color indexed="10"/>
        <rFont val="Arial"/>
        <family val="0"/>
      </rPr>
      <t xml:space="preserve"> &gt;Makrosicherheit auf mittel.</t>
    </r>
  </si>
  <si>
    <t>&gt;</t>
  </si>
  <si>
    <t>trifft nicht zu</t>
  </si>
  <si>
    <t>trifft zu</t>
  </si>
  <si>
    <t>Bitte klicken Sie in die am ehesten entsprechende Spalte:</t>
  </si>
  <si>
    <t>Der Schüler/die Schülerin beherrscht folgende Methoden:</t>
  </si>
  <si>
    <t>Überfliegend lesen</t>
  </si>
  <si>
    <t>Schlüsselbegriffe im Text markieren</t>
  </si>
  <si>
    <t>Schlüsselbegriffe herausschreiben</t>
  </si>
  <si>
    <t>Schlüsselbegriffe strukturieren</t>
  </si>
  <si>
    <t>Visualisieren</t>
  </si>
  <si>
    <t>Tabellen entwickeln</t>
  </si>
  <si>
    <t>Mind Maps® gestalten</t>
  </si>
  <si>
    <t>Unbekannte Begriffe klären</t>
  </si>
  <si>
    <t xml:space="preserve">Nachschlagewerke benützen </t>
  </si>
  <si>
    <t>Fragen formulieren</t>
  </si>
  <si>
    <t>Fragen beantworten</t>
  </si>
  <si>
    <t>Informationen aus Bildern, Fotos usw. erschließen</t>
  </si>
  <si>
    <t>Schaubilder interpretieren</t>
  </si>
  <si>
    <t xml:space="preserve">Auditive Quellen nutzen </t>
  </si>
  <si>
    <t>Audio-visuelle Quellen nutzen</t>
  </si>
  <si>
    <t>Themenzentrierte Informationsbeschaffung und –erfassung</t>
  </si>
  <si>
    <t>1.1</t>
  </si>
  <si>
    <t>1.2</t>
  </si>
  <si>
    <t>Themenzentrierte Informationsaufbereitung und -verarbeitung</t>
  </si>
  <si>
    <t>Der Schüler/die Schülerin kann:</t>
  </si>
  <si>
    <t>Forschungsprozesse gestalten</t>
  </si>
  <si>
    <t>Themen strukturieren</t>
  </si>
  <si>
    <t>Gezielt recherchieren</t>
  </si>
  <si>
    <t>Eine Arbeitsmappe anlegen</t>
  </si>
  <si>
    <t>Informationsquellen bewerten</t>
  </si>
  <si>
    <t>Lese-/Medienprotokolle anlegen</t>
  </si>
  <si>
    <t>Qualitätskontrollen durchführen</t>
  </si>
  <si>
    <t>Schreibprozesse strukturieren</t>
  </si>
  <si>
    <t>Gedanken ordnen</t>
  </si>
  <si>
    <t>Layout-Strukturen entwickeln</t>
  </si>
  <si>
    <t>Schreiblogistiken entwickeln</t>
  </si>
  <si>
    <t>Texte verfassen</t>
  </si>
  <si>
    <t>Gliederungen erstellen</t>
  </si>
  <si>
    <t>Inhaltsverzeichnisse anlegen</t>
  </si>
  <si>
    <t>Quellenprotokolle verfassen</t>
  </si>
  <si>
    <t>Der Schüler/die Schülerin wendet folgende Methoden/Strategien an:</t>
  </si>
  <si>
    <t>Informationen beschaffen und erfassen</t>
  </si>
  <si>
    <t>Informationen aufbereiten und verarbeiten</t>
  </si>
  <si>
    <t>Lernzeiten einteilen</t>
  </si>
  <si>
    <t>Lernstoffe einteilen</t>
  </si>
  <si>
    <t>Gezielt wiederholen und üben</t>
  </si>
  <si>
    <t>Ordnung halten</t>
  </si>
  <si>
    <t>Den Arbeitsplatz optimal gestalten</t>
  </si>
  <si>
    <t>Eigene Stärken nutzen (Lerntyp beachten)</t>
  </si>
  <si>
    <t>Lernstrategien entwickeln (Eselbrücken finden  etc.)</t>
  </si>
  <si>
    <t>Zeitpläne für schriftliche Prüfungen erstellen</t>
  </si>
  <si>
    <t>1     METHODENTRAINING</t>
  </si>
  <si>
    <t>2     METHODISCH-STRATEGISCHE LERNKOMPETENZ</t>
  </si>
  <si>
    <t>In ganzen Sätzen reden</t>
  </si>
  <si>
    <t>Füllwörter („“ah“, „äh“ etc.) vermeiden</t>
  </si>
  <si>
    <t>Beim Reden den Faden nicht verlieren</t>
  </si>
  <si>
    <t>Etwas sagen, auch wenn er/sie unsicher ist</t>
  </si>
  <si>
    <t>Frei nacherzählen</t>
  </si>
  <si>
    <t>Frei sprechen</t>
  </si>
  <si>
    <t>Deutlich sprechen</t>
  </si>
  <si>
    <t>Melderegeln akzeptieren und anwenden</t>
  </si>
  <si>
    <t>Idioms korrekt verwenden</t>
  </si>
  <si>
    <t>Ansichten begründen</t>
  </si>
  <si>
    <t>Präzise sprechen und argumentieren</t>
  </si>
  <si>
    <t>Blickkontakt suchen und halten</t>
  </si>
  <si>
    <t>Fragetechniken anwenden</t>
  </si>
  <si>
    <t>Interviews machen</t>
  </si>
  <si>
    <t>Ein Gespräch leiten</t>
  </si>
  <si>
    <t>3     KOMMUNIKATIONSKOMPETENZ</t>
  </si>
  <si>
    <t>Seite 2</t>
  </si>
  <si>
    <t>3.2</t>
  </si>
  <si>
    <t>3.1</t>
  </si>
  <si>
    <t>Seite 1</t>
  </si>
  <si>
    <t>Andere ausreden lassen</t>
  </si>
  <si>
    <t>Flexibel auf Gesprächssituationen eingehen</t>
  </si>
  <si>
    <t>Flexibel auf Vorredner eingehen</t>
  </si>
  <si>
    <t>Anderen aktiv zuhören</t>
  </si>
  <si>
    <t>Konstruktiv diskutieren</t>
  </si>
  <si>
    <t>Natürliche Körpersprache einsetzen</t>
  </si>
  <si>
    <t>Fair und sachlich sprechen/argumentieren</t>
  </si>
  <si>
    <t>Killerphrasen vermeiden</t>
  </si>
  <si>
    <t>Konflikte entschärfen</t>
  </si>
  <si>
    <t>Andere Meinungen akzeptieren</t>
  </si>
  <si>
    <t>Fair bleiben</t>
  </si>
  <si>
    <t>Konstruktiv zusammenarbeiten</t>
  </si>
  <si>
    <t>Vorteile der Teamarbeit nützen</t>
  </si>
  <si>
    <t>Kompromissbereitschaft entwickeln</t>
  </si>
  <si>
    <t>Arbeitsgruppen leiten</t>
  </si>
  <si>
    <t>Aufgaben verteilen</t>
  </si>
  <si>
    <t>Aufgaben akzeptieren</t>
  </si>
  <si>
    <t>Zeiteinteilungen erstellen</t>
  </si>
  <si>
    <t>Arbeitspläne gestalten</t>
  </si>
  <si>
    <t>Fragen stellen</t>
  </si>
  <si>
    <t>Aktiv zuhören</t>
  </si>
  <si>
    <t>Anderen helfen</t>
  </si>
  <si>
    <t>Hilfe von anderen akzeptieren</t>
  </si>
  <si>
    <t>Andere Ideen akzeptieren</t>
  </si>
  <si>
    <t>Mitschüler/innen motivieren</t>
  </si>
  <si>
    <t>Kritikfähigkeit beweisen</t>
  </si>
  <si>
    <t>Beleidigung anderer vermeiden</t>
  </si>
  <si>
    <t>4     TEAMENTWICKLUNG</t>
  </si>
  <si>
    <t>4.1</t>
  </si>
  <si>
    <t>4.2</t>
  </si>
  <si>
    <t>Thema strukturieren</t>
  </si>
  <si>
    <t>Eine Schreiblogistik entwickeln</t>
  </si>
  <si>
    <t>Moderationspläne erstellen</t>
  </si>
  <si>
    <t>Moderationen durchführen</t>
  </si>
  <si>
    <t>Moderationen evaluieren</t>
  </si>
  <si>
    <t>5     MODERATION</t>
  </si>
  <si>
    <t>6.1</t>
  </si>
  <si>
    <t>6     PRÄSENTATIONSKOMPETENZ</t>
  </si>
  <si>
    <t>Sprechangst überwinden</t>
  </si>
  <si>
    <t>Kurze und prägnante Sätze formulieren</t>
  </si>
  <si>
    <t>Füllwörter („ah“, „äh“  etc.) vermeiden</t>
  </si>
  <si>
    <t>Melderegeln einsetzen</t>
  </si>
  <si>
    <t>Argumentationskriterien befolgen</t>
  </si>
  <si>
    <t>Präsentationen zielstrebig vorbereiten</t>
  </si>
  <si>
    <t>Gliederungsschemata beachten</t>
  </si>
  <si>
    <t>Medien vorbereiten und einsetzen</t>
  </si>
  <si>
    <t>Visuelle Hilfsmittel vorbereiten und einsetzen</t>
  </si>
  <si>
    <t>Sie natürliche Körpersprache einsetzen</t>
  </si>
  <si>
    <t xml:space="preserve">Kleine Vorträge halten </t>
  </si>
  <si>
    <t>Inhalte an der Tafel erläutern</t>
  </si>
  <si>
    <t>Meth-1</t>
  </si>
  <si>
    <t>Meth-2</t>
  </si>
  <si>
    <t>Lern</t>
  </si>
  <si>
    <t>Kom-1</t>
  </si>
  <si>
    <t>Tea-1</t>
  </si>
  <si>
    <t>Mod</t>
  </si>
  <si>
    <t>Pr-1</t>
  </si>
  <si>
    <t>Pr-2</t>
  </si>
  <si>
    <t>Kom-2</t>
  </si>
  <si>
    <t>Tea-2</t>
  </si>
  <si>
    <t>Vor Beginn</t>
  </si>
  <si>
    <t>Zwischenstand</t>
  </si>
  <si>
    <t>Nachhaltigkeit</t>
  </si>
  <si>
    <t>Das aktuelle Ergebnis in die Gesamtübersicht exportieren:</t>
  </si>
  <si>
    <t>Sie können das Ergebnis speichern, indem Sie den entsprechenden Button anklicken und anschließend die Datei speichern.</t>
  </si>
  <si>
    <t>Abschluss</t>
  </si>
  <si>
    <r>
      <t xml:space="preserve">                trifft zu </t>
    </r>
    <r>
      <rPr>
        <sz val="10"/>
        <rFont val="Arial"/>
        <family val="0"/>
      </rPr>
      <t xml:space="preserve">       , überwiegend        , teilweise        , kaum        , nicht</t>
    </r>
  </si>
  <si>
    <t>Methoden-kompetenz</t>
  </si>
  <si>
    <t>Lern-kompetenz</t>
  </si>
  <si>
    <t>Gespeicherte Ergebnisse:</t>
  </si>
  <si>
    <r>
      <t>Bitte klicken Sie auf "</t>
    </r>
    <r>
      <rPr>
        <b/>
        <sz val="10"/>
        <color indexed="10"/>
        <rFont val="Arial"/>
        <family val="2"/>
      </rPr>
      <t>Auswertung</t>
    </r>
    <r>
      <rPr>
        <sz val="10"/>
        <rFont val="Arial"/>
        <family val="0"/>
      </rPr>
      <t>", um Ihr Ergebnis zu speichern und auf dem Gesamtdiagramm sichtbar zu machen!</t>
    </r>
  </si>
  <si>
    <t>Kommuni-kation</t>
  </si>
  <si>
    <t>Team-kompetenz</t>
  </si>
  <si>
    <t>Moderations-kompetenz</t>
  </si>
  <si>
    <t>Präsentations-kompetenz</t>
  </si>
  <si>
    <t>Methoden</t>
  </si>
  <si>
    <t>Lernen</t>
  </si>
  <si>
    <t>Kommunikation</t>
  </si>
  <si>
    <t>Team</t>
  </si>
  <si>
    <t>Moderation</t>
  </si>
  <si>
    <t>Präsentation</t>
  </si>
  <si>
    <r>
      <t xml:space="preserve">Fehlerhinweise und Anregungen bitte an </t>
    </r>
    <r>
      <rPr>
        <u val="single"/>
        <sz val="10"/>
        <color indexed="12"/>
        <rFont val="Arial"/>
        <family val="0"/>
      </rPr>
      <t>manfred.porsch@utanet.at</t>
    </r>
    <r>
      <rPr>
        <sz val="10"/>
        <rFont val="Arial"/>
        <family val="2"/>
      </rPr>
      <t>.</t>
    </r>
  </si>
  <si>
    <t>v</t>
  </si>
  <si>
    <t>Analyse Basiskompetenzen</t>
  </si>
  <si>
    <t>Ein Unterstützungsprogramm zur Erfolgsüberprüfung</t>
  </si>
  <si>
    <t>Die vorliegende Datei kann ein hilfreiches Unterstützungsinstrument für ihre Erfolgsanalyse zum Kompetenz Lernen® sein. Sie erhalten durch automatisch generierte Diagramme (Mittelwerte und Häufigkeiten) nicht nur einen Überblick über den momentanen Ist-Stand, sondern Sie können auch Entwicklungen im Laufe eines selbst gewählten Zeitraumes darstellen lassen:</t>
  </si>
  <si>
    <r>
      <t>Mittelwerte</t>
    </r>
    <r>
      <rPr>
        <u val="single"/>
        <sz val="10"/>
        <rFont val="Arial"/>
        <family val="2"/>
      </rPr>
      <t xml:space="preserve"> der einzelnen Kompetenzbereiche</t>
    </r>
  </si>
  <si>
    <r>
      <t>Die Diagramme zeigen die Werte der zuletzt in eigegebenen Daten. Einen Überblick über alle bisherigen Eingaben finden Sie unter "</t>
    </r>
    <r>
      <rPr>
        <sz val="10"/>
        <color indexed="10"/>
        <rFont val="Arial"/>
        <family val="2"/>
      </rPr>
      <t>Entwicklung</t>
    </r>
    <r>
      <rPr>
        <sz val="10"/>
        <rFont val="Arial"/>
        <family val="0"/>
      </rPr>
      <t>".</t>
    </r>
  </si>
  <si>
    <r>
      <t>"</t>
    </r>
    <r>
      <rPr>
        <sz val="10"/>
        <color indexed="12"/>
        <rFont val="Arial"/>
        <family val="2"/>
      </rPr>
      <t>Vor Beginn</t>
    </r>
    <r>
      <rPr>
        <sz val="10"/>
        <rFont val="Arial"/>
        <family val="0"/>
      </rPr>
      <t>": Erheben Sie die Situation vor dem Start des Projektes Kompetenz Lernen®.</t>
    </r>
  </si>
  <si>
    <r>
      <t>Mit "</t>
    </r>
    <r>
      <rPr>
        <sz val="10"/>
        <color indexed="12"/>
        <rFont val="Arial"/>
        <family val="2"/>
      </rPr>
      <t>Zwischenstand</t>
    </r>
    <r>
      <rPr>
        <sz val="10"/>
        <rFont val="Arial"/>
        <family val="0"/>
      </rPr>
      <t>" können Sie erste Erfolge oder auch die Notwendigkeit von Intensivierungen feststellen.</t>
    </r>
  </si>
  <si>
    <r>
      <t>"</t>
    </r>
    <r>
      <rPr>
        <sz val="10"/>
        <color indexed="12"/>
        <rFont val="Arial"/>
        <family val="2"/>
      </rPr>
      <t>Abschluss</t>
    </r>
    <r>
      <rPr>
        <sz val="10"/>
        <rFont val="Arial"/>
        <family val="0"/>
      </rPr>
      <t>" weist das Ergebnis am Ende des Projekts Kompetenz Lernen® aus.</t>
    </r>
  </si>
  <si>
    <r>
      <t>"</t>
    </r>
    <r>
      <rPr>
        <sz val="10"/>
        <color indexed="12"/>
        <rFont val="Arial"/>
        <family val="2"/>
      </rPr>
      <t>Nachhaltigkeit</t>
    </r>
    <r>
      <rPr>
        <sz val="10"/>
        <rFont val="Arial"/>
        <family val="0"/>
      </rPr>
      <t>": Hier können Sie überprüfen, was noch nach Wochen oder Monaten "gekonnt" wird.</t>
    </r>
  </si>
  <si>
    <t>Sie können sämtliche Seiten ausdrucken und als Kopiervorlagen (z.B. für Selbsteinschätzungsbögen) verwenden.</t>
  </si>
  <si>
    <t>Die Eingaben der entsprechenden Seite werden gelöscht.</t>
  </si>
  <si>
    <t>Die Schaltflächen der Navigationsleiste am rechten Bildrand führen zu den einzelnen Seiten der "Kompetenzbereiche". Dort können Sie per Klick eingeben, wie sehr die einzelnen Kompetenzen Ihrer Einschätzung nach bereits vorhanden sind. Weitere Schaltflächen:</t>
  </si>
  <si>
    <t>Sämtliche Eingaben werden hier durch ein Mittelwerts- und ein Häufigkeitsdiagramm dargestellt und können in eine Zwischenablage gespeichert werden.</t>
  </si>
  <si>
    <t>Ein Gesamtüberblick über alle gespeicherten Gesamtergebnisse (bei mehreren Testphasen).</t>
  </si>
  <si>
    <r>
      <t xml:space="preserve">Bildschirmanpassung unter &gt; </t>
    </r>
    <r>
      <rPr>
        <b/>
        <sz val="10"/>
        <color indexed="17"/>
        <rFont val="Arial"/>
        <family val="2"/>
      </rPr>
      <t>Ansicht</t>
    </r>
    <r>
      <rPr>
        <sz val="10"/>
        <color indexed="17"/>
        <rFont val="Arial"/>
        <family val="2"/>
      </rPr>
      <t xml:space="preserve"> &gt; </t>
    </r>
    <r>
      <rPr>
        <b/>
        <sz val="10"/>
        <color indexed="17"/>
        <rFont val="Arial"/>
        <family val="2"/>
      </rPr>
      <t>Zoom</t>
    </r>
    <r>
      <rPr>
        <sz val="10"/>
        <color indexed="17"/>
        <rFont val="Arial"/>
        <family val="2"/>
      </rPr>
      <t xml:space="preserve"> &gt; </t>
    </r>
    <r>
      <rPr>
        <b/>
        <sz val="10"/>
        <color indexed="17"/>
        <rFont val="Arial"/>
        <family val="2"/>
      </rPr>
      <t>Benutzerdefiniert:</t>
    </r>
    <r>
      <rPr>
        <sz val="10"/>
        <color indexed="17"/>
        <rFont val="Arial"/>
        <family val="2"/>
      </rPr>
      <t xml:space="preserve"> Prozentwerte verändern!</t>
    </r>
  </si>
  <si>
    <t>Falls Sie nochmals auf dieser Seite die "Gebrauchsanleitung" durchlesen wollen…</t>
  </si>
  <si>
    <t>Die Bereiche des Kompetenz Lernen®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</si>
</sst>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quot;Ja&quot;;&quot;Ja&quot;;&quot;Nein&quot;"/>
    <numFmt numFmtId="171" formatCode="&quot;Wahr&quot;;&quot;Wahr&quot;;&quot;Falsch&quot;"/>
    <numFmt numFmtId="172" formatCode="&quot;Ein&quot;;&quot;Ein&quot;;&quot;Aus&quot;"/>
    <numFmt numFmtId="173" formatCode="[$€-2]\ #,##0.00_);[Red]\([$€-2]\ #,##0.00\)"/>
    <numFmt numFmtId="174" formatCode="0.0"/>
    <numFmt numFmtId="175" formatCode="0;[Red]0"/>
    <numFmt numFmtId="176" formatCode="[$-C07]dddd\,\ dd\.\ mmmm\ yyyy"/>
    <numFmt numFmtId="177" formatCode="_-[$€]\ * #,##0.00_-;\-[$€]\ * #,##0.00_-;_-[$€]\ * &quot;-&quot;??_-;_-@_-"/>
  </numFmts>
  <fonts count="42">
    <font>
      <sz val="10"/>
      <name val="Arial"/>
      <family val="0"/>
    </font>
    <font>
      <sz val="8"/>
      <name val="Arial"/>
      <family val="0"/>
    </font>
    <font>
      <sz val="9"/>
      <name val="Arial"/>
      <family val="2"/>
    </font>
    <font>
      <u val="single"/>
      <sz val="10"/>
      <name val="Arial"/>
      <family val="2"/>
    </font>
    <font>
      <sz val="8"/>
      <name val="Tahoma"/>
      <family val="2"/>
    </font>
    <font>
      <b/>
      <sz val="10"/>
      <name val="Arial"/>
      <family val="2"/>
    </font>
    <font>
      <sz val="7"/>
      <name val="Arial"/>
      <family val="2"/>
    </font>
    <font>
      <sz val="10.5"/>
      <name val="Arial"/>
      <family val="0"/>
    </font>
    <font>
      <sz val="9"/>
      <color indexed="10"/>
      <name val="Arial"/>
      <family val="2"/>
    </font>
    <font>
      <sz val="8"/>
      <color indexed="61"/>
      <name val="Arial"/>
      <family val="2"/>
    </font>
    <font>
      <sz val="8"/>
      <color indexed="52"/>
      <name val="Arial"/>
      <family val="2"/>
    </font>
    <font>
      <b/>
      <sz val="8"/>
      <name val="Arial"/>
      <family val="2"/>
    </font>
    <font>
      <sz val="11.75"/>
      <name val="Arial"/>
      <family val="0"/>
    </font>
    <font>
      <b/>
      <sz val="10"/>
      <color indexed="20"/>
      <name val="Arial"/>
      <family val="2"/>
    </font>
    <font>
      <sz val="2.25"/>
      <name val="Arial"/>
      <family val="0"/>
    </font>
    <font>
      <b/>
      <sz val="9"/>
      <color indexed="10"/>
      <name val="Arial"/>
      <family val="2"/>
    </font>
    <font>
      <u val="single"/>
      <sz val="10"/>
      <color indexed="36"/>
      <name val="Arial"/>
      <family val="0"/>
    </font>
    <font>
      <u val="single"/>
      <sz val="10"/>
      <color indexed="12"/>
      <name val="Arial"/>
      <family val="0"/>
    </font>
    <font>
      <b/>
      <sz val="14"/>
      <name val="Verdana"/>
      <family val="2"/>
    </font>
    <font>
      <b/>
      <sz val="9"/>
      <name val="Arial"/>
      <family val="2"/>
    </font>
    <font>
      <sz val="2.75"/>
      <name val="Arial"/>
      <family val="0"/>
    </font>
    <font>
      <sz val="11"/>
      <name val="Arial"/>
      <family val="2"/>
    </font>
    <font>
      <b/>
      <sz val="8"/>
      <color indexed="10"/>
      <name val="Arial"/>
      <family val="2"/>
    </font>
    <font>
      <b/>
      <sz val="9"/>
      <color indexed="57"/>
      <name val="Arial"/>
      <family val="2"/>
    </font>
    <font>
      <u val="single"/>
      <sz val="8"/>
      <color indexed="10"/>
      <name val="Arial"/>
      <family val="2"/>
    </font>
    <font>
      <b/>
      <sz val="12"/>
      <color indexed="10"/>
      <name val="Arial"/>
      <family val="2"/>
    </font>
    <font>
      <sz val="10"/>
      <color indexed="10"/>
      <name val="Arial"/>
      <family val="0"/>
    </font>
    <font>
      <b/>
      <sz val="10"/>
      <color indexed="10"/>
      <name val="Arial"/>
      <family val="2"/>
    </font>
    <font>
      <b/>
      <sz val="11"/>
      <name val="Arial"/>
      <family val="2"/>
    </font>
    <font>
      <sz val="8"/>
      <color indexed="10"/>
      <name val="Arial"/>
      <family val="2"/>
    </font>
    <font>
      <u val="single"/>
      <sz val="8"/>
      <name val="Arial"/>
      <family val="2"/>
    </font>
    <font>
      <sz val="9"/>
      <color indexed="18"/>
      <name val="Arial"/>
      <family val="2"/>
    </font>
    <font>
      <b/>
      <u val="single"/>
      <sz val="10"/>
      <color indexed="20"/>
      <name val="Arial"/>
      <family val="2"/>
    </font>
    <font>
      <sz val="10"/>
      <color indexed="12"/>
      <name val="Arial"/>
      <family val="0"/>
    </font>
    <font>
      <sz val="10"/>
      <color indexed="12"/>
      <name val="SPSS Marker Set"/>
      <family val="0"/>
    </font>
    <font>
      <b/>
      <sz val="10"/>
      <color indexed="12"/>
      <name val="Arial"/>
      <family val="2"/>
    </font>
    <font>
      <b/>
      <u val="single"/>
      <sz val="10"/>
      <name val="Arial"/>
      <family val="2"/>
    </font>
    <font>
      <b/>
      <sz val="7"/>
      <color indexed="10"/>
      <name val="Arial"/>
      <family val="2"/>
    </font>
    <font>
      <b/>
      <sz val="8"/>
      <color indexed="57"/>
      <name val="Arial"/>
      <family val="2"/>
    </font>
    <font>
      <b/>
      <sz val="12"/>
      <color indexed="17"/>
      <name val="Arial"/>
      <family val="2"/>
    </font>
    <font>
      <sz val="10"/>
      <color indexed="17"/>
      <name val="Arial"/>
      <family val="2"/>
    </font>
    <font>
      <b/>
      <sz val="10"/>
      <color indexed="17"/>
      <name val="Arial"/>
      <family val="2"/>
    </font>
  </fonts>
  <fills count="8">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51"/>
        <bgColor indexed="64"/>
      </patternFill>
    </fill>
    <fill>
      <patternFill patternType="solid">
        <fgColor indexed="18"/>
        <bgColor indexed="64"/>
      </patternFill>
    </fill>
    <fill>
      <patternFill patternType="solid">
        <fgColor indexed="41"/>
        <bgColor indexed="64"/>
      </patternFill>
    </fill>
    <fill>
      <patternFill patternType="solid">
        <fgColor indexed="47"/>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15">
    <xf numFmtId="0" fontId="0" fillId="0" borderId="0" xfId="0" applyAlignment="1">
      <alignment/>
    </xf>
    <xf numFmtId="0" fontId="5" fillId="0" borderId="0" xfId="0" applyFont="1" applyAlignment="1">
      <alignment horizontal="center"/>
    </xf>
    <xf numFmtId="0" fontId="0" fillId="0" borderId="0" xfId="0" applyFill="1" applyBorder="1" applyAlignment="1">
      <alignment/>
    </xf>
    <xf numFmtId="0" fontId="5" fillId="0" borderId="0" xfId="0" applyFont="1" applyAlignment="1">
      <alignment/>
    </xf>
    <xf numFmtId="0" fontId="0" fillId="0" borderId="0" xfId="0" applyFill="1" applyAlignment="1">
      <alignment/>
    </xf>
    <xf numFmtId="0" fontId="0" fillId="0" borderId="0" xfId="0" applyAlignment="1">
      <alignment vertical="center"/>
    </xf>
    <xf numFmtId="14" fontId="0" fillId="0" borderId="0" xfId="0" applyNumberFormat="1" applyAlignment="1">
      <alignment/>
    </xf>
    <xf numFmtId="0" fontId="0" fillId="0" borderId="1" xfId="0" applyBorder="1" applyAlignment="1">
      <alignment/>
    </xf>
    <xf numFmtId="0" fontId="0" fillId="0" borderId="0" xfId="0" applyAlignment="1">
      <alignment wrapText="1"/>
    </xf>
    <xf numFmtId="0" fontId="0" fillId="0" borderId="0" xfId="0" applyAlignment="1">
      <alignment horizontal="center"/>
    </xf>
    <xf numFmtId="0" fontId="8" fillId="0" borderId="0" xfId="0" applyFont="1" applyAlignment="1">
      <alignment horizontal="right"/>
    </xf>
    <xf numFmtId="0" fontId="11" fillId="0" borderId="0" xfId="0" applyFont="1" applyFill="1" applyBorder="1" applyAlignment="1">
      <alignment/>
    </xf>
    <xf numFmtId="0" fontId="0" fillId="0" borderId="0" xfId="0" applyFill="1" applyAlignment="1">
      <alignment horizontal="center"/>
    </xf>
    <xf numFmtId="0" fontId="0" fillId="0" borderId="0" xfId="0" applyAlignment="1" applyProtection="1">
      <alignment/>
      <protection hidden="1"/>
    </xf>
    <xf numFmtId="0" fontId="0" fillId="0" borderId="0" xfId="0" applyAlignment="1" applyProtection="1">
      <alignment vertical="center"/>
      <protection hidden="1"/>
    </xf>
    <xf numFmtId="0" fontId="0" fillId="0" borderId="2" xfId="0" applyFont="1" applyBorder="1" applyAlignment="1" applyProtection="1">
      <alignment vertical="center" wrapText="1"/>
      <protection hidden="1"/>
    </xf>
    <xf numFmtId="0" fontId="0" fillId="0" borderId="0" xfId="0" applyFill="1" applyAlignment="1" applyProtection="1">
      <alignment/>
      <protection hidden="1"/>
    </xf>
    <xf numFmtId="0" fontId="0" fillId="0" borderId="0" xfId="0" applyBorder="1" applyAlignment="1" applyProtection="1">
      <alignment/>
      <protection hidden="1"/>
    </xf>
    <xf numFmtId="0" fontId="1" fillId="0" borderId="0" xfId="0" applyFont="1" applyAlignment="1" applyProtection="1">
      <alignment vertical="center"/>
      <protection hidden="1"/>
    </xf>
    <xf numFmtId="0" fontId="0" fillId="0" borderId="0" xfId="0" applyAlignment="1" applyProtection="1">
      <alignment wrapText="1"/>
      <protection hidden="1"/>
    </xf>
    <xf numFmtId="0" fontId="13" fillId="0" borderId="0" xfId="0" applyFont="1" applyAlignment="1">
      <alignment horizontal="center" vertical="center"/>
    </xf>
    <xf numFmtId="0" fontId="1" fillId="0" borderId="0" xfId="0" applyFont="1" applyFill="1" applyBorder="1" applyAlignment="1">
      <alignment vertical="center"/>
    </xf>
    <xf numFmtId="0" fontId="18" fillId="0" borderId="0" xfId="0" applyFont="1" applyAlignment="1">
      <alignment vertical="center"/>
    </xf>
    <xf numFmtId="0" fontId="1" fillId="0" borderId="0" xfId="0" applyFont="1" applyFill="1" applyBorder="1" applyAlignment="1">
      <alignment horizontal="left" vertical="center" wrapText="1"/>
    </xf>
    <xf numFmtId="0" fontId="25" fillId="0" borderId="0" xfId="0" applyFont="1" applyAlignment="1">
      <alignment horizontal="center" vertical="center"/>
    </xf>
    <xf numFmtId="14" fontId="2" fillId="0" borderId="0" xfId="0" applyNumberFormat="1" applyFont="1" applyFill="1" applyBorder="1" applyAlignment="1">
      <alignment horizontal="left" vertical="center" wrapText="1"/>
    </xf>
    <xf numFmtId="0" fontId="0" fillId="2" borderId="0" xfId="0" applyFill="1" applyAlignment="1">
      <alignment/>
    </xf>
    <xf numFmtId="0" fontId="0" fillId="2" borderId="0" xfId="0" applyFill="1" applyBorder="1" applyAlignment="1">
      <alignment/>
    </xf>
    <xf numFmtId="0" fontId="25" fillId="0" borderId="0" xfId="0" applyFont="1" applyAlignment="1">
      <alignment horizontal="center"/>
    </xf>
    <xf numFmtId="0" fontId="0" fillId="3" borderId="3" xfId="0" applyFill="1" applyBorder="1" applyAlignment="1" applyProtection="1">
      <alignment/>
      <protection locked="0"/>
    </xf>
    <xf numFmtId="0" fontId="0" fillId="3" borderId="0" xfId="0" applyFill="1" applyBorder="1" applyAlignment="1" applyProtection="1">
      <alignment/>
      <protection locked="0"/>
    </xf>
    <xf numFmtId="0" fontId="0" fillId="2" borderId="4" xfId="0" applyFill="1" applyBorder="1" applyAlignment="1" applyProtection="1">
      <alignment/>
      <protection hidden="1"/>
    </xf>
    <xf numFmtId="0" fontId="0" fillId="2" borderId="0" xfId="0" applyFill="1" applyBorder="1" applyAlignment="1" applyProtection="1">
      <alignment/>
      <protection hidden="1"/>
    </xf>
    <xf numFmtId="174" fontId="0" fillId="2" borderId="0" xfId="0" applyNumberFormat="1" applyFill="1" applyAlignment="1" applyProtection="1">
      <alignment/>
      <protection hidden="1"/>
    </xf>
    <xf numFmtId="174" fontId="0" fillId="2" borderId="0" xfId="0" applyNumberFormat="1" applyFont="1" applyFill="1" applyAlignment="1" applyProtection="1">
      <alignment/>
      <protection hidden="1"/>
    </xf>
    <xf numFmtId="174" fontId="0" fillId="0" borderId="0" xfId="0" applyNumberFormat="1" applyAlignment="1" applyProtection="1">
      <alignment/>
      <protection hidden="1"/>
    </xf>
    <xf numFmtId="0" fontId="0" fillId="2" borderId="0" xfId="0" applyFill="1" applyAlignment="1" applyProtection="1">
      <alignment/>
      <protection hidden="1"/>
    </xf>
    <xf numFmtId="2" fontId="0" fillId="2" borderId="0" xfId="0" applyNumberFormat="1" applyFill="1" applyAlignment="1" applyProtection="1">
      <alignment horizontal="center"/>
      <protection hidden="1"/>
    </xf>
    <xf numFmtId="0" fontId="0" fillId="2" borderId="0" xfId="0" applyFill="1" applyAlignment="1" applyProtection="1">
      <alignment horizontal="center"/>
      <protection hidden="1"/>
    </xf>
    <xf numFmtId="0" fontId="1" fillId="2" borderId="0" xfId="0" applyFont="1" applyFill="1" applyAlignment="1" applyProtection="1">
      <alignment/>
      <protection hidden="1"/>
    </xf>
    <xf numFmtId="174" fontId="0" fillId="0" borderId="0" xfId="0" applyNumberFormat="1" applyAlignment="1" applyProtection="1">
      <alignment/>
      <protection locked="0"/>
    </xf>
    <xf numFmtId="174" fontId="0" fillId="0" borderId="0" xfId="0" applyNumberFormat="1" applyFont="1" applyAlignment="1" applyProtection="1">
      <alignment/>
      <protection locked="0"/>
    </xf>
    <xf numFmtId="0" fontId="0" fillId="0" borderId="0" xfId="0" applyAlignment="1" applyProtection="1">
      <alignment/>
      <protection locked="0"/>
    </xf>
    <xf numFmtId="14" fontId="5" fillId="0" borderId="0" xfId="0" applyNumberFormat="1" applyFont="1" applyAlignment="1" applyProtection="1">
      <alignment/>
      <protection hidden="1"/>
    </xf>
    <xf numFmtId="49" fontId="28" fillId="0" borderId="0" xfId="0" applyNumberFormat="1" applyFont="1" applyAlignment="1" applyProtection="1">
      <alignment vertical="top" wrapText="1"/>
      <protection hidden="1"/>
    </xf>
    <xf numFmtId="0" fontId="3" fillId="0" borderId="0" xfId="0" applyFont="1" applyBorder="1" applyAlignment="1" applyProtection="1">
      <alignment vertical="top" wrapText="1"/>
      <protection hidden="1"/>
    </xf>
    <xf numFmtId="14" fontId="0" fillId="0" borderId="0" xfId="0" applyNumberFormat="1" applyBorder="1" applyAlignment="1" applyProtection="1">
      <alignment/>
      <protection hidden="1"/>
    </xf>
    <xf numFmtId="0" fontId="0" fillId="0" borderId="0" xfId="0" applyFont="1" applyBorder="1" applyAlignment="1" applyProtection="1">
      <alignment horizontal="center" vertical="center"/>
      <protection hidden="1"/>
    </xf>
    <xf numFmtId="0" fontId="0" fillId="0" borderId="0" xfId="0" applyFill="1" applyBorder="1" applyAlignment="1" applyProtection="1">
      <alignment/>
      <protection hidden="1"/>
    </xf>
    <xf numFmtId="9" fontId="1" fillId="0" borderId="0" xfId="0" applyNumberFormat="1" applyFont="1" applyFill="1" applyBorder="1" applyAlignment="1" applyProtection="1">
      <alignment horizontal="center"/>
      <protection hidden="1"/>
    </xf>
    <xf numFmtId="9" fontId="1" fillId="0" borderId="0" xfId="0" applyNumberFormat="1" applyFont="1" applyFill="1" applyAlignment="1" applyProtection="1">
      <alignment horizontal="center"/>
      <protection hidden="1"/>
    </xf>
    <xf numFmtId="0" fontId="0" fillId="0" borderId="0" xfId="0" applyFont="1" applyFill="1" applyBorder="1" applyAlignment="1" applyProtection="1">
      <alignment horizontal="center" vertical="center"/>
      <protection hidden="1"/>
    </xf>
    <xf numFmtId="0" fontId="0" fillId="0" borderId="1" xfId="0" applyFont="1" applyFill="1" applyBorder="1" applyAlignment="1" applyProtection="1">
      <alignment horizontal="center" vertical="center"/>
      <protection hidden="1"/>
    </xf>
    <xf numFmtId="0" fontId="0" fillId="0" borderId="1" xfId="0" applyFill="1" applyBorder="1" applyAlignment="1" applyProtection="1">
      <alignment/>
      <protection hidden="1"/>
    </xf>
    <xf numFmtId="0" fontId="0" fillId="0" borderId="2" xfId="0" applyFont="1" applyFill="1" applyBorder="1" applyAlignment="1" applyProtection="1">
      <alignment horizontal="center" vertical="center"/>
      <protection hidden="1"/>
    </xf>
    <xf numFmtId="0" fontId="0" fillId="0" borderId="2" xfId="0" applyFill="1" applyBorder="1" applyAlignment="1" applyProtection="1">
      <alignment/>
      <protection hidden="1"/>
    </xf>
    <xf numFmtId="14" fontId="28" fillId="0" borderId="0" xfId="0" applyNumberFormat="1" applyFont="1" applyAlignment="1" applyProtection="1">
      <alignment vertical="top"/>
      <protection hidden="1"/>
    </xf>
    <xf numFmtId="0" fontId="0" fillId="0" borderId="2"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ill="1" applyAlignment="1" applyProtection="1">
      <alignment/>
      <protection hidden="1"/>
    </xf>
    <xf numFmtId="14" fontId="21" fillId="0" borderId="0" xfId="0" applyNumberFormat="1" applyFont="1" applyAlignment="1" applyProtection="1">
      <alignment vertical="top"/>
      <protection hidden="1"/>
    </xf>
    <xf numFmtId="0" fontId="0" fillId="2" borderId="1" xfId="0" applyFill="1" applyBorder="1" applyAlignment="1" applyProtection="1">
      <alignment/>
      <protection hidden="1"/>
    </xf>
    <xf numFmtId="0" fontId="0" fillId="4" borderId="0" xfId="0" applyFill="1" applyAlignment="1">
      <alignment/>
    </xf>
    <xf numFmtId="0" fontId="0" fillId="0" borderId="0" xfId="0" applyFont="1" applyAlignment="1">
      <alignment/>
    </xf>
    <xf numFmtId="0" fontId="13" fillId="0" borderId="0" xfId="0" applyFont="1" applyAlignment="1">
      <alignment horizontal="right" vertical="center"/>
    </xf>
    <xf numFmtId="0" fontId="1" fillId="0" borderId="0" xfId="0" applyFont="1" applyAlignment="1">
      <alignment vertical="center" wrapText="1"/>
    </xf>
    <xf numFmtId="0" fontId="33" fillId="0" borderId="0" xfId="0" applyFont="1" applyAlignment="1">
      <alignment/>
    </xf>
    <xf numFmtId="0" fontId="0" fillId="0" borderId="0" xfId="0" applyAlignment="1">
      <alignment vertical="top" wrapText="1"/>
    </xf>
    <xf numFmtId="0" fontId="0" fillId="5" borderId="0" xfId="0" applyFill="1" applyAlignment="1">
      <alignment horizontal="center"/>
    </xf>
    <xf numFmtId="0" fontId="0" fillId="5" borderId="0" xfId="0" applyFill="1" applyAlignment="1">
      <alignment/>
    </xf>
    <xf numFmtId="0" fontId="0" fillId="6" borderId="0" xfId="0" applyFont="1" applyFill="1" applyAlignment="1" applyProtection="1">
      <alignment vertical="center" wrapText="1"/>
      <protection hidden="1"/>
    </xf>
    <xf numFmtId="0" fontId="34" fillId="6" borderId="0" xfId="0" applyFont="1" applyFill="1" applyAlignment="1" applyProtection="1">
      <alignment horizontal="center" vertical="top"/>
      <protection hidden="1"/>
    </xf>
    <xf numFmtId="0" fontId="0" fillId="6" borderId="0" xfId="0" applyFill="1" applyAlignment="1" applyProtection="1">
      <alignment/>
      <protection hidden="1"/>
    </xf>
    <xf numFmtId="0" fontId="0" fillId="6" borderId="0" xfId="0" applyFill="1" applyAlignment="1" applyProtection="1">
      <alignment wrapText="1"/>
      <protection hidden="1"/>
    </xf>
    <xf numFmtId="0" fontId="0" fillId="5" borderId="0" xfId="0" applyFill="1" applyAlignment="1" applyProtection="1">
      <alignment/>
      <protection hidden="1"/>
    </xf>
    <xf numFmtId="0" fontId="0" fillId="5" borderId="0" xfId="0" applyFill="1" applyAlignment="1" applyProtection="1">
      <alignment horizontal="center"/>
      <protection hidden="1"/>
    </xf>
    <xf numFmtId="0" fontId="0" fillId="0" borderId="5" xfId="0" applyFont="1" applyBorder="1" applyAlignment="1" applyProtection="1">
      <alignment vertical="center" wrapText="1"/>
      <protection hidden="1"/>
    </xf>
    <xf numFmtId="0" fontId="0" fillId="0" borderId="5" xfId="0" applyFont="1" applyBorder="1" applyAlignment="1" applyProtection="1">
      <alignment vertical="center"/>
      <protection hidden="1"/>
    </xf>
    <xf numFmtId="0" fontId="0" fillId="0" borderId="5" xfId="0" applyFont="1" applyFill="1" applyBorder="1" applyAlignment="1" applyProtection="1">
      <alignment horizontal="center" vertical="center"/>
      <protection hidden="1"/>
    </xf>
    <xf numFmtId="0" fontId="0" fillId="0" borderId="5" xfId="0" applyFill="1" applyBorder="1" applyAlignment="1" applyProtection="1">
      <alignment/>
      <protection hidden="1"/>
    </xf>
    <xf numFmtId="0" fontId="0" fillId="0" borderId="0" xfId="0" applyFont="1" applyBorder="1" applyAlignment="1" applyProtection="1">
      <alignment vertical="center" wrapText="1"/>
      <protection hidden="1"/>
    </xf>
    <xf numFmtId="0" fontId="1" fillId="0" borderId="0" xfId="0" applyFont="1" applyBorder="1" applyAlignment="1" applyProtection="1">
      <alignment vertical="center"/>
      <protection hidden="1"/>
    </xf>
    <xf numFmtId="0" fontId="0" fillId="0" borderId="0" xfId="0" applyBorder="1" applyAlignment="1" applyProtection="1">
      <alignment wrapText="1"/>
      <protection hidden="1"/>
    </xf>
    <xf numFmtId="0" fontId="39" fillId="0" borderId="0" xfId="0" applyFont="1" applyAlignment="1">
      <alignment horizontal="center" vertical="center"/>
    </xf>
    <xf numFmtId="0" fontId="0" fillId="0" borderId="0" xfId="0" applyAlignment="1">
      <alignment horizontal="left" vertical="center" wrapText="1" indent="8"/>
    </xf>
    <xf numFmtId="0" fontId="0" fillId="0" borderId="0" xfId="0" applyAlignment="1">
      <alignment horizontal="left" vertical="top"/>
    </xf>
    <xf numFmtId="0" fontId="2" fillId="0" borderId="0" xfId="0" applyFont="1" applyAlignment="1">
      <alignment horizontal="left" wrapText="1"/>
    </xf>
    <xf numFmtId="0" fontId="0" fillId="0" borderId="0" xfId="0" applyAlignment="1">
      <alignment horizontal="left" vertical="center" wrapText="1"/>
    </xf>
    <xf numFmtId="0" fontId="40" fillId="0" borderId="0" xfId="0" applyFont="1" applyAlignment="1">
      <alignment horizontal="left" vertical="center"/>
    </xf>
    <xf numFmtId="0" fontId="5" fillId="0" borderId="0" xfId="0" applyFont="1" applyAlignment="1">
      <alignment horizontal="left" vertical="center"/>
    </xf>
    <xf numFmtId="0" fontId="0" fillId="0" borderId="0" xfId="19" applyFont="1" applyAlignment="1">
      <alignment horizontal="left" wrapText="1"/>
    </xf>
    <xf numFmtId="0" fontId="18" fillId="0" borderId="0" xfId="0" applyFont="1" applyAlignment="1">
      <alignment horizontal="left" vertical="center"/>
    </xf>
    <xf numFmtId="0" fontId="0" fillId="0" borderId="0" xfId="0" applyAlignment="1">
      <alignment horizontal="left" vertical="top" wrapText="1"/>
    </xf>
    <xf numFmtId="0" fontId="26" fillId="0" borderId="0" xfId="0" applyFont="1" applyFill="1" applyAlignment="1">
      <alignment horizontal="left" vertical="center"/>
    </xf>
    <xf numFmtId="0" fontId="1" fillId="0" borderId="0" xfId="0" applyFont="1" applyFill="1" applyAlignment="1" applyProtection="1">
      <alignment horizontal="center" wrapText="1"/>
      <protection hidden="1"/>
    </xf>
    <xf numFmtId="0" fontId="30" fillId="0" borderId="0" xfId="0" applyFont="1" applyFill="1" applyAlignment="1" applyProtection="1">
      <alignment horizontal="center" wrapText="1"/>
      <protection hidden="1"/>
    </xf>
    <xf numFmtId="0" fontId="28" fillId="0" borderId="0" xfId="0" applyFont="1" applyAlignment="1" applyProtection="1">
      <alignment horizontal="left" vertical="top"/>
      <protection hidden="1"/>
    </xf>
    <xf numFmtId="0" fontId="0" fillId="0" borderId="0" xfId="0" applyFill="1" applyAlignment="1" applyProtection="1">
      <alignment horizontal="center"/>
      <protection hidden="1"/>
    </xf>
    <xf numFmtId="0" fontId="1" fillId="4" borderId="0" xfId="0" applyFont="1" applyFill="1" applyBorder="1" applyAlignment="1">
      <alignment horizontal="center" wrapText="1"/>
    </xf>
    <xf numFmtId="0" fontId="0" fillId="0" borderId="0" xfId="0" applyFill="1" applyAlignment="1">
      <alignment horizontal="center" wrapText="1"/>
    </xf>
    <xf numFmtId="0" fontId="5" fillId="4" borderId="6" xfId="0" applyFont="1" applyFill="1" applyBorder="1" applyAlignment="1">
      <alignment horizontal="center" wrapText="1"/>
    </xf>
    <xf numFmtId="0" fontId="5" fillId="4" borderId="5" xfId="0" applyFont="1" applyFill="1" applyBorder="1" applyAlignment="1">
      <alignment horizontal="center" wrapText="1"/>
    </xf>
    <xf numFmtId="0" fontId="5" fillId="4" borderId="7" xfId="0" applyFont="1" applyFill="1" applyBorder="1" applyAlignment="1">
      <alignment horizontal="center" wrapText="1"/>
    </xf>
    <xf numFmtId="14" fontId="0" fillId="0" borderId="0" xfId="0" applyNumberFormat="1" applyAlignment="1">
      <alignment horizontal="center"/>
    </xf>
    <xf numFmtId="0" fontId="36" fillId="0" borderId="0" xfId="0" applyFont="1" applyAlignment="1">
      <alignment horizontal="left" vertical="center" wrapText="1"/>
    </xf>
    <xf numFmtId="0" fontId="3" fillId="0" borderId="0" xfId="0" applyFont="1" applyAlignment="1">
      <alignment horizontal="left" vertical="center" wrapText="1"/>
    </xf>
    <xf numFmtId="0" fontId="32" fillId="0" borderId="0" xfId="0" applyFont="1" applyBorder="1" applyAlignment="1">
      <alignment horizontal="right" vertical="center"/>
    </xf>
    <xf numFmtId="0" fontId="0" fillId="7" borderId="6" xfId="0" applyFill="1" applyBorder="1" applyAlignment="1">
      <alignment horizontal="center" vertical="center" wrapText="1"/>
    </xf>
    <xf numFmtId="0" fontId="0" fillId="0" borderId="7" xfId="0" applyBorder="1" applyAlignment="1">
      <alignment/>
    </xf>
    <xf numFmtId="0" fontId="0" fillId="0" borderId="3" xfId="0"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11" fillId="7" borderId="6" xfId="0" applyFont="1" applyFill="1" applyBorder="1" applyAlignment="1">
      <alignment horizontal="center"/>
    </xf>
    <xf numFmtId="0" fontId="11" fillId="7" borderId="7" xfId="0"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3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59453925"/>
        <c:axId val="65323278"/>
      </c:barChart>
      <c:catAx>
        <c:axId val="59453925"/>
        <c:scaling>
          <c:orientation val="minMax"/>
        </c:scaling>
        <c:axPos val="b"/>
        <c:delete val="1"/>
        <c:majorTickMark val="out"/>
        <c:minorTickMark val="none"/>
        <c:tickLblPos val="nextTo"/>
        <c:crossAx val="65323278"/>
        <c:crosses val="autoZero"/>
        <c:auto val="1"/>
        <c:lblOffset val="100"/>
        <c:noMultiLvlLbl val="0"/>
      </c:catAx>
      <c:valAx>
        <c:axId val="65323278"/>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9453925"/>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6427343"/>
        <c:axId val="57846088"/>
      </c:barChart>
      <c:catAx>
        <c:axId val="6427343"/>
        <c:scaling>
          <c:orientation val="minMax"/>
        </c:scaling>
        <c:axPos val="b"/>
        <c:delete val="1"/>
        <c:majorTickMark val="out"/>
        <c:minorTickMark val="none"/>
        <c:tickLblPos val="nextTo"/>
        <c:crossAx val="57846088"/>
        <c:crosses val="autoZero"/>
        <c:auto val="1"/>
        <c:lblOffset val="100"/>
        <c:noMultiLvlLbl val="0"/>
      </c:catAx>
      <c:valAx>
        <c:axId val="57846088"/>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427343"/>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0852745"/>
        <c:axId val="55021522"/>
      </c:barChart>
      <c:catAx>
        <c:axId val="5085274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021522"/>
        <c:crosses val="autoZero"/>
        <c:auto val="1"/>
        <c:lblOffset val="100"/>
        <c:noMultiLvlLbl val="0"/>
      </c:catAx>
      <c:valAx>
        <c:axId val="55021522"/>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0852745"/>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25431651"/>
        <c:axId val="27558268"/>
      </c:bar3DChart>
      <c:catAx>
        <c:axId val="25431651"/>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27558268"/>
        <c:crosses val="autoZero"/>
        <c:auto val="1"/>
        <c:lblOffset val="100"/>
        <c:tickLblSkip val="1"/>
        <c:noMultiLvlLbl val="0"/>
      </c:catAx>
      <c:valAx>
        <c:axId val="27558268"/>
        <c:scaling>
          <c:orientation val="minMax"/>
          <c:min val="-1.1"/>
        </c:scaling>
        <c:axPos val="t"/>
        <c:delete val="1"/>
        <c:majorTickMark val="out"/>
        <c:minorTickMark val="none"/>
        <c:tickLblPos val="nextTo"/>
        <c:crossAx val="25431651"/>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46697821"/>
        <c:axId val="17627206"/>
      </c:barChart>
      <c:catAx>
        <c:axId val="46697821"/>
        <c:scaling>
          <c:orientation val="minMax"/>
        </c:scaling>
        <c:axPos val="b"/>
        <c:delete val="1"/>
        <c:majorTickMark val="out"/>
        <c:minorTickMark val="none"/>
        <c:tickLblPos val="nextTo"/>
        <c:crossAx val="17627206"/>
        <c:crosses val="autoZero"/>
        <c:auto val="1"/>
        <c:lblOffset val="100"/>
        <c:noMultiLvlLbl val="0"/>
      </c:catAx>
      <c:valAx>
        <c:axId val="17627206"/>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6697821"/>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4427127"/>
        <c:axId val="18517552"/>
      </c:barChart>
      <c:catAx>
        <c:axId val="2442712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517552"/>
        <c:crosses val="autoZero"/>
        <c:auto val="1"/>
        <c:lblOffset val="100"/>
        <c:noMultiLvlLbl val="0"/>
      </c:catAx>
      <c:valAx>
        <c:axId val="18517552"/>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427127"/>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32440241"/>
        <c:axId val="23526714"/>
      </c:bar3DChart>
      <c:catAx>
        <c:axId val="32440241"/>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23526714"/>
        <c:crosses val="autoZero"/>
        <c:auto val="1"/>
        <c:lblOffset val="100"/>
        <c:tickLblSkip val="1"/>
        <c:noMultiLvlLbl val="0"/>
      </c:catAx>
      <c:valAx>
        <c:axId val="23526714"/>
        <c:scaling>
          <c:orientation val="minMax"/>
          <c:min val="-1.1"/>
        </c:scaling>
        <c:axPos val="t"/>
        <c:delete val="1"/>
        <c:majorTickMark val="out"/>
        <c:minorTickMark val="none"/>
        <c:tickLblPos val="nextTo"/>
        <c:crossAx val="32440241"/>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10413835"/>
        <c:axId val="26615652"/>
      </c:barChart>
      <c:catAx>
        <c:axId val="10413835"/>
        <c:scaling>
          <c:orientation val="minMax"/>
        </c:scaling>
        <c:axPos val="b"/>
        <c:delete val="1"/>
        <c:majorTickMark val="out"/>
        <c:minorTickMark val="none"/>
        <c:tickLblPos val="nextTo"/>
        <c:crossAx val="26615652"/>
        <c:crosses val="autoZero"/>
        <c:auto val="1"/>
        <c:lblOffset val="100"/>
        <c:noMultiLvlLbl val="0"/>
      </c:catAx>
      <c:valAx>
        <c:axId val="26615652"/>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0413835"/>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38214277"/>
        <c:axId val="8384174"/>
      </c:bar3DChart>
      <c:catAx>
        <c:axId val="38214277"/>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8384174"/>
        <c:crosses val="autoZero"/>
        <c:auto val="1"/>
        <c:lblOffset val="100"/>
        <c:tickLblSkip val="1"/>
        <c:noMultiLvlLbl val="0"/>
      </c:catAx>
      <c:valAx>
        <c:axId val="8384174"/>
        <c:scaling>
          <c:orientation val="minMax"/>
          <c:min val="-1.1"/>
        </c:scaling>
        <c:axPos val="t"/>
        <c:delete val="1"/>
        <c:majorTickMark val="out"/>
        <c:minorTickMark val="none"/>
        <c:tickLblPos val="nextTo"/>
        <c:crossAx val="38214277"/>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8348703"/>
        <c:axId val="8029464"/>
      </c:barChart>
      <c:catAx>
        <c:axId val="8348703"/>
        <c:scaling>
          <c:orientation val="minMax"/>
        </c:scaling>
        <c:axPos val="b"/>
        <c:delete val="1"/>
        <c:majorTickMark val="out"/>
        <c:minorTickMark val="none"/>
        <c:tickLblPos val="nextTo"/>
        <c:crossAx val="8029464"/>
        <c:crosses val="autoZero"/>
        <c:auto val="1"/>
        <c:lblOffset val="100"/>
        <c:noMultiLvlLbl val="0"/>
      </c:catAx>
      <c:valAx>
        <c:axId val="8029464"/>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8348703"/>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156313"/>
        <c:axId val="46406818"/>
      </c:barChart>
      <c:catAx>
        <c:axId val="515631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406818"/>
        <c:crosses val="autoZero"/>
        <c:auto val="1"/>
        <c:lblOffset val="100"/>
        <c:noMultiLvlLbl val="0"/>
      </c:catAx>
      <c:valAx>
        <c:axId val="46406818"/>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156313"/>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1038591"/>
        <c:axId val="56694136"/>
      </c:barChart>
      <c:catAx>
        <c:axId val="5103859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694136"/>
        <c:crosses val="autoZero"/>
        <c:auto val="1"/>
        <c:lblOffset val="100"/>
        <c:noMultiLvlLbl val="0"/>
      </c:catAx>
      <c:valAx>
        <c:axId val="56694136"/>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1038591"/>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15008179"/>
        <c:axId val="855884"/>
      </c:bar3DChart>
      <c:catAx>
        <c:axId val="15008179"/>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855884"/>
        <c:crosses val="autoZero"/>
        <c:auto val="1"/>
        <c:lblOffset val="100"/>
        <c:tickLblSkip val="1"/>
        <c:noMultiLvlLbl val="0"/>
      </c:catAx>
      <c:valAx>
        <c:axId val="855884"/>
        <c:scaling>
          <c:orientation val="minMax"/>
          <c:min val="-1.1"/>
        </c:scaling>
        <c:axPos val="t"/>
        <c:delete val="1"/>
        <c:majorTickMark val="out"/>
        <c:minorTickMark val="none"/>
        <c:tickLblPos val="nextTo"/>
        <c:crossAx val="15008179"/>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7702957"/>
        <c:axId val="2217750"/>
      </c:barChart>
      <c:catAx>
        <c:axId val="770295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17750"/>
        <c:crosses val="autoZero"/>
        <c:auto val="1"/>
        <c:lblOffset val="100"/>
        <c:noMultiLvlLbl val="0"/>
      </c:catAx>
      <c:valAx>
        <c:axId val="2217750"/>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7702957"/>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19959751"/>
        <c:axId val="45420032"/>
      </c:barChart>
      <c:catAx>
        <c:axId val="19959751"/>
        <c:scaling>
          <c:orientation val="minMax"/>
        </c:scaling>
        <c:axPos val="b"/>
        <c:delete val="1"/>
        <c:majorTickMark val="out"/>
        <c:minorTickMark val="none"/>
        <c:tickLblPos val="nextTo"/>
        <c:crossAx val="45420032"/>
        <c:crosses val="autoZero"/>
        <c:auto val="1"/>
        <c:lblOffset val="100"/>
        <c:noMultiLvlLbl val="0"/>
      </c:catAx>
      <c:valAx>
        <c:axId val="45420032"/>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9959751"/>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127105"/>
        <c:axId val="55143946"/>
      </c:barChart>
      <c:catAx>
        <c:axId val="612710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143946"/>
        <c:crosses val="autoZero"/>
        <c:auto val="1"/>
        <c:lblOffset val="100"/>
        <c:noMultiLvlLbl val="0"/>
      </c:catAx>
      <c:valAx>
        <c:axId val="55143946"/>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127105"/>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26533467"/>
        <c:axId val="37474612"/>
      </c:bar3DChart>
      <c:catAx>
        <c:axId val="26533467"/>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37474612"/>
        <c:crosses val="autoZero"/>
        <c:auto val="1"/>
        <c:lblOffset val="100"/>
        <c:tickLblSkip val="1"/>
        <c:noMultiLvlLbl val="0"/>
      </c:catAx>
      <c:valAx>
        <c:axId val="37474612"/>
        <c:scaling>
          <c:orientation val="minMax"/>
          <c:min val="-1.1"/>
        </c:scaling>
        <c:axPos val="t"/>
        <c:delete val="1"/>
        <c:majorTickMark val="out"/>
        <c:minorTickMark val="none"/>
        <c:tickLblPos val="nextTo"/>
        <c:crossAx val="26533467"/>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1727189"/>
        <c:axId val="15544702"/>
      </c:barChart>
      <c:catAx>
        <c:axId val="1727189"/>
        <c:scaling>
          <c:orientation val="minMax"/>
        </c:scaling>
        <c:axPos val="b"/>
        <c:delete val="1"/>
        <c:majorTickMark val="out"/>
        <c:minorTickMark val="none"/>
        <c:tickLblPos val="nextTo"/>
        <c:crossAx val="15544702"/>
        <c:crosses val="autoZero"/>
        <c:auto val="1"/>
        <c:lblOffset val="100"/>
        <c:noMultiLvlLbl val="0"/>
      </c:catAx>
      <c:valAx>
        <c:axId val="15544702"/>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727189"/>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684591"/>
        <c:axId val="51161320"/>
      </c:barChart>
      <c:catAx>
        <c:axId val="568459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61320"/>
        <c:crosses val="autoZero"/>
        <c:auto val="1"/>
        <c:lblOffset val="100"/>
        <c:noMultiLvlLbl val="0"/>
      </c:catAx>
      <c:valAx>
        <c:axId val="51161320"/>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684591"/>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57798697"/>
        <c:axId val="50426226"/>
      </c:bar3DChart>
      <c:catAx>
        <c:axId val="57798697"/>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50426226"/>
        <c:crosses val="autoZero"/>
        <c:auto val="1"/>
        <c:lblOffset val="100"/>
        <c:tickLblSkip val="1"/>
        <c:noMultiLvlLbl val="0"/>
      </c:catAx>
      <c:valAx>
        <c:axId val="50426226"/>
        <c:scaling>
          <c:orientation val="minMax"/>
          <c:min val="-1.1"/>
        </c:scaling>
        <c:axPos val="t"/>
        <c:delete val="1"/>
        <c:majorTickMark val="out"/>
        <c:minorTickMark val="none"/>
        <c:tickLblPos val="nextTo"/>
        <c:crossAx val="57798697"/>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51182851"/>
        <c:axId val="57992476"/>
      </c:barChart>
      <c:catAx>
        <c:axId val="51182851"/>
        <c:scaling>
          <c:orientation val="minMax"/>
        </c:scaling>
        <c:axPos val="b"/>
        <c:delete val="1"/>
        <c:majorTickMark val="out"/>
        <c:minorTickMark val="none"/>
        <c:tickLblPos val="nextTo"/>
        <c:crossAx val="57992476"/>
        <c:crosses val="autoZero"/>
        <c:auto val="1"/>
        <c:lblOffset val="100"/>
        <c:noMultiLvlLbl val="0"/>
      </c:catAx>
      <c:valAx>
        <c:axId val="57992476"/>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1182851"/>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2170237"/>
        <c:axId val="66878950"/>
      </c:barChart>
      <c:catAx>
        <c:axId val="5217023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878950"/>
        <c:crosses val="autoZero"/>
        <c:auto val="1"/>
        <c:lblOffset val="100"/>
        <c:noMultiLvlLbl val="0"/>
      </c:catAx>
      <c:valAx>
        <c:axId val="66878950"/>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2170237"/>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40485177"/>
        <c:axId val="28822274"/>
      </c:bar3DChart>
      <c:catAx>
        <c:axId val="40485177"/>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28822274"/>
        <c:crosses val="autoZero"/>
        <c:auto val="1"/>
        <c:lblOffset val="100"/>
        <c:tickLblSkip val="1"/>
        <c:noMultiLvlLbl val="0"/>
      </c:catAx>
      <c:valAx>
        <c:axId val="28822274"/>
        <c:scaling>
          <c:orientation val="minMax"/>
          <c:min val="-1.1"/>
        </c:scaling>
        <c:axPos val="t"/>
        <c:delete val="1"/>
        <c:majorTickMark val="out"/>
        <c:minorTickMark val="none"/>
        <c:tickLblPos val="nextTo"/>
        <c:crossAx val="40485177"/>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65039639"/>
        <c:axId val="48485840"/>
      </c:bar3DChart>
      <c:catAx>
        <c:axId val="65039639"/>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48485840"/>
        <c:crosses val="autoZero"/>
        <c:auto val="1"/>
        <c:lblOffset val="100"/>
        <c:tickLblSkip val="1"/>
        <c:noMultiLvlLbl val="0"/>
      </c:catAx>
      <c:valAx>
        <c:axId val="48485840"/>
        <c:scaling>
          <c:orientation val="minMax"/>
          <c:min val="-1.1"/>
        </c:scaling>
        <c:axPos val="t"/>
        <c:delete val="1"/>
        <c:majorTickMark val="out"/>
        <c:minorTickMark val="none"/>
        <c:tickLblPos val="nextTo"/>
        <c:crossAx val="65039639"/>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75"/>
          <c:w val="1"/>
          <c:h val="0.93425"/>
        </c:manualLayout>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Dat!$AB$1:$AB$6</c:f>
              <c:strCache>
                <c:ptCount val="6"/>
                <c:pt idx="0">
                  <c:v>Methoden-kompetenz</c:v>
                </c:pt>
                <c:pt idx="1">
                  <c:v>Lern-kompetenz</c:v>
                </c:pt>
                <c:pt idx="2">
                  <c:v>Kommuni-kation</c:v>
                </c:pt>
                <c:pt idx="3">
                  <c:v>Team-kompetenz</c:v>
                </c:pt>
                <c:pt idx="4">
                  <c:v>Moderations-kompetenz</c:v>
                </c:pt>
                <c:pt idx="5">
                  <c:v>Präsentations-kompetenz</c:v>
                </c:pt>
              </c:strCache>
            </c:strRef>
          </c:cat>
          <c:val>
            <c:numRef>
              <c:f>Dat!$AC$1:$AC$6</c:f>
              <c:numCache>
                <c:ptCount val="6"/>
                <c:pt idx="0">
                  <c:v>0</c:v>
                </c:pt>
                <c:pt idx="1">
                  <c:v>0</c:v>
                </c:pt>
                <c:pt idx="2">
                  <c:v>0</c:v>
                </c:pt>
                <c:pt idx="3">
                  <c:v>0</c:v>
                </c:pt>
                <c:pt idx="4">
                  <c:v>0</c:v>
                </c:pt>
                <c:pt idx="5">
                  <c:v>0</c:v>
                </c:pt>
              </c:numCache>
            </c:numRef>
          </c:val>
        </c:ser>
        <c:axId val="33719377"/>
        <c:axId val="35038938"/>
      </c:barChart>
      <c:catAx>
        <c:axId val="33719377"/>
        <c:scaling>
          <c:orientation val="minMax"/>
        </c:scaling>
        <c:axPos val="b"/>
        <c:delete val="1"/>
        <c:majorTickMark val="out"/>
        <c:minorTickMark val="none"/>
        <c:tickLblPos val="nextTo"/>
        <c:txPr>
          <a:bodyPr/>
          <a:lstStyle/>
          <a:p>
            <a:pPr>
              <a:defRPr lang="en-US" cap="none" sz="900" b="0" i="0" u="none" baseline="0">
                <a:latin typeface="Arial"/>
                <a:ea typeface="Arial"/>
                <a:cs typeface="Arial"/>
              </a:defRPr>
            </a:pPr>
          </a:p>
        </c:txPr>
        <c:crossAx val="35038938"/>
        <c:crosses val="autoZero"/>
        <c:auto val="1"/>
        <c:lblOffset val="100"/>
        <c:noMultiLvlLbl val="0"/>
      </c:catAx>
      <c:valAx>
        <c:axId val="35038938"/>
        <c:scaling>
          <c:orientation val="minMax"/>
          <c:max val="100"/>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719377"/>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solidFill>
          <a:srgbClr val="FFFFCC"/>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52"/>
          <c:y val="0.01425"/>
          <c:w val="0.8785"/>
          <c:h val="0.98575"/>
        </c:manualLayout>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Dat!$B$32</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Dat!$C$32</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Dat!$D$32</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FFFFFF"/>
                    </a:solidFill>
                    <a:latin typeface="Arial"/>
                    <a:ea typeface="Arial"/>
                    <a:cs typeface="Arial"/>
                  </a:defRPr>
                </a:pPr>
              </a:p>
            </c:txPr>
            <c:showLegendKey val="0"/>
            <c:showVal val="1"/>
            <c:showBubbleSize val="0"/>
            <c:showCatName val="0"/>
            <c:showSerName val="0"/>
            <c:showPercent val="0"/>
          </c:dLbls>
          <c:val>
            <c:numRef>
              <c:f>Dat!$E$32</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FFFFFF"/>
                    </a:solidFill>
                    <a:latin typeface="Arial"/>
                    <a:ea typeface="Arial"/>
                    <a:cs typeface="Arial"/>
                  </a:defRPr>
                </a:pPr>
              </a:p>
            </c:txPr>
            <c:showLegendKey val="0"/>
            <c:showVal val="1"/>
            <c:showBubbleSize val="0"/>
            <c:showCatName val="0"/>
            <c:showSerName val="0"/>
            <c:showPercent val="0"/>
          </c:dLbls>
          <c:val>
            <c:numRef>
              <c:f>Dat!$F$32</c:f>
              <c:numCache>
                <c:ptCount val="1"/>
                <c:pt idx="0">
                  <c:v>0</c:v>
                </c:pt>
              </c:numCache>
            </c:numRef>
          </c:val>
          <c:shape val="box"/>
        </c:ser>
        <c:overlap val="100"/>
        <c:shape val="box"/>
        <c:axId val="46914987"/>
        <c:axId val="19581700"/>
      </c:bar3DChart>
      <c:catAx>
        <c:axId val="46914987"/>
        <c:scaling>
          <c:orientation val="maxMin"/>
        </c:scaling>
        <c:axPos val="l"/>
        <c:majorGridlines>
          <c:spPr>
            <a:ln w="3175">
              <a:solidFill/>
            </a:ln>
          </c:spPr>
        </c:majorGridlines>
        <c:delete val="0"/>
        <c:numFmt formatCode="General" sourceLinked="1"/>
        <c:majorTickMark val="out"/>
        <c:minorTickMark val="none"/>
        <c:tickLblPos val="low"/>
        <c:txPr>
          <a:bodyPr vert="horz" rot="0"/>
          <a:lstStyle/>
          <a:p>
            <a:pPr>
              <a:defRPr lang="en-US" cap="none" sz="1000" b="0" i="0" u="none" baseline="0">
                <a:solidFill>
                  <a:srgbClr val="FFFFFF"/>
                </a:solidFill>
                <a:latin typeface="Arial"/>
                <a:ea typeface="Arial"/>
                <a:cs typeface="Arial"/>
              </a:defRPr>
            </a:pPr>
          </a:p>
        </c:txPr>
        <c:crossAx val="19581700"/>
        <c:crosses val="autoZero"/>
        <c:auto val="1"/>
        <c:lblOffset val="100"/>
        <c:tickLblSkip val="1"/>
        <c:noMultiLvlLbl val="0"/>
      </c:catAx>
      <c:valAx>
        <c:axId val="19581700"/>
        <c:scaling>
          <c:orientation val="minMax"/>
          <c:min val="-1.1"/>
        </c:scaling>
        <c:axPos val="t"/>
        <c:delete val="1"/>
        <c:majorTickMark val="out"/>
        <c:minorTickMark val="none"/>
        <c:tickLblPos val="nextTo"/>
        <c:crossAx val="46914987"/>
        <c:crossesAt val="1"/>
        <c:crossBetween val="between"/>
        <c:dispUnits/>
      </c:valAx>
      <c:spPr>
        <a:noFill/>
        <a:ln>
          <a:noFill/>
        </a:ln>
      </c:spPr>
    </c:plotArea>
    <c:floor>
      <c:thickness val="0"/>
    </c:floor>
    <c:sideWall>
      <c:spPr>
        <a:blipFill>
          <a:blip r:embed="rId1"/>
          <a:srcRect/>
          <a:tile sx="100000" sy="100000" flip="none" algn="tl"/>
        </a:blipFill>
      </c:spPr>
      <c:thickness val="0"/>
    </c:sideWall>
    <c:backWall>
      <c:spPr>
        <a:blipFill>
          <a:blip r:embed="rId2"/>
          <a:srcRect/>
          <a:tile sx="100000" sy="100000" flip="none" algn="tl"/>
        </a:blipFill>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79"/>
          <c:h val="1"/>
        </c:manualLayout>
      </c:layout>
      <c:lineChart>
        <c:grouping val="standard"/>
        <c:varyColors val="0"/>
        <c:ser>
          <c:idx val="0"/>
          <c:order val="0"/>
          <c:tx>
            <c:strRef>
              <c:f>Dat!$Z$30</c:f>
              <c:strCache>
                <c:ptCount val="1"/>
                <c:pt idx="0">
                  <c:v>Vor Beginn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Dat!$Y$31:$Y$36</c:f>
              <c:strCache>
                <c:ptCount val="6"/>
                <c:pt idx="0">
                  <c:v>Methoden</c:v>
                </c:pt>
                <c:pt idx="1">
                  <c:v>Lernen</c:v>
                </c:pt>
                <c:pt idx="2">
                  <c:v>Kommunikation</c:v>
                </c:pt>
                <c:pt idx="3">
                  <c:v>Team</c:v>
                </c:pt>
                <c:pt idx="4">
                  <c:v>Moderation</c:v>
                </c:pt>
                <c:pt idx="5">
                  <c:v>Präsentation</c:v>
                </c:pt>
              </c:strCache>
            </c:strRef>
          </c:cat>
          <c:val>
            <c:numRef>
              <c:f>Dat!$Z$31:$Z$36</c:f>
              <c:numCache>
                <c:ptCount val="6"/>
                <c:pt idx="0">
                  <c:v>0</c:v>
                </c:pt>
                <c:pt idx="1">
                  <c:v>0</c:v>
                </c:pt>
                <c:pt idx="2">
                  <c:v>0</c:v>
                </c:pt>
                <c:pt idx="3">
                  <c:v>0</c:v>
                </c:pt>
                <c:pt idx="4">
                  <c:v>0</c:v>
                </c:pt>
                <c:pt idx="5">
                  <c:v>0</c:v>
                </c:pt>
              </c:numCache>
            </c:numRef>
          </c:val>
          <c:smooth val="0"/>
        </c:ser>
        <c:ser>
          <c:idx val="1"/>
          <c:order val="1"/>
          <c:tx>
            <c:strRef>
              <c:f>Dat!$AA$30</c:f>
              <c:strCache>
                <c:ptCount val="1"/>
                <c:pt idx="0">
                  <c:v>Zwischenstand</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FF"/>
                </a:solidFill>
              </a:ln>
            </c:spPr>
          </c:marker>
          <c:cat>
            <c:strRef>
              <c:f>Dat!$Y$31:$Y$36</c:f>
              <c:strCache>
                <c:ptCount val="6"/>
                <c:pt idx="0">
                  <c:v>Methoden</c:v>
                </c:pt>
                <c:pt idx="1">
                  <c:v>Lernen</c:v>
                </c:pt>
                <c:pt idx="2">
                  <c:v>Kommunikation</c:v>
                </c:pt>
                <c:pt idx="3">
                  <c:v>Team</c:v>
                </c:pt>
                <c:pt idx="4">
                  <c:v>Moderation</c:v>
                </c:pt>
                <c:pt idx="5">
                  <c:v>Präsentation</c:v>
                </c:pt>
              </c:strCache>
            </c:strRef>
          </c:cat>
          <c:val>
            <c:numRef>
              <c:f>Dat!$AA$31:$AA$36</c:f>
              <c:numCache>
                <c:ptCount val="6"/>
                <c:pt idx="0">
                  <c:v>0</c:v>
                </c:pt>
                <c:pt idx="1">
                  <c:v>0</c:v>
                </c:pt>
                <c:pt idx="2">
                  <c:v>0</c:v>
                </c:pt>
                <c:pt idx="3">
                  <c:v>0</c:v>
                </c:pt>
                <c:pt idx="4">
                  <c:v>0</c:v>
                </c:pt>
                <c:pt idx="5">
                  <c:v>0</c:v>
                </c:pt>
              </c:numCache>
            </c:numRef>
          </c:val>
          <c:smooth val="0"/>
        </c:ser>
        <c:ser>
          <c:idx val="2"/>
          <c:order val="2"/>
          <c:tx>
            <c:strRef>
              <c:f>Dat!$AB$30</c:f>
              <c:strCache>
                <c:ptCount val="1"/>
                <c:pt idx="0">
                  <c:v>Abschluss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93366"/>
              </a:solidFill>
              <a:ln>
                <a:solidFill>
                  <a:srgbClr val="993366"/>
                </a:solidFill>
              </a:ln>
            </c:spPr>
          </c:marker>
          <c:cat>
            <c:strRef>
              <c:f>Dat!$Y$31:$Y$36</c:f>
              <c:strCache>
                <c:ptCount val="6"/>
                <c:pt idx="0">
                  <c:v>Methoden</c:v>
                </c:pt>
                <c:pt idx="1">
                  <c:v>Lernen</c:v>
                </c:pt>
                <c:pt idx="2">
                  <c:v>Kommunikation</c:v>
                </c:pt>
                <c:pt idx="3">
                  <c:v>Team</c:v>
                </c:pt>
                <c:pt idx="4">
                  <c:v>Moderation</c:v>
                </c:pt>
                <c:pt idx="5">
                  <c:v>Präsentation</c:v>
                </c:pt>
              </c:strCache>
            </c:strRef>
          </c:cat>
          <c:val>
            <c:numRef>
              <c:f>Dat!$AB$31:$AB$36</c:f>
              <c:numCache>
                <c:ptCount val="6"/>
                <c:pt idx="0">
                  <c:v>0</c:v>
                </c:pt>
                <c:pt idx="1">
                  <c:v>0</c:v>
                </c:pt>
                <c:pt idx="2">
                  <c:v>0</c:v>
                </c:pt>
                <c:pt idx="3">
                  <c:v>0</c:v>
                </c:pt>
                <c:pt idx="4">
                  <c:v>0</c:v>
                </c:pt>
                <c:pt idx="5">
                  <c:v>0</c:v>
                </c:pt>
              </c:numCache>
            </c:numRef>
          </c:val>
          <c:smooth val="0"/>
        </c:ser>
        <c:ser>
          <c:idx val="3"/>
          <c:order val="3"/>
          <c:tx>
            <c:strRef>
              <c:f>Dat!$AC$30</c:f>
              <c:strCache>
                <c:ptCount val="1"/>
                <c:pt idx="0">
                  <c:v>Nachhaltigkeit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Dat!$Y$31:$Y$36</c:f>
              <c:strCache>
                <c:ptCount val="6"/>
                <c:pt idx="0">
                  <c:v>Methoden</c:v>
                </c:pt>
                <c:pt idx="1">
                  <c:v>Lernen</c:v>
                </c:pt>
                <c:pt idx="2">
                  <c:v>Kommunikation</c:v>
                </c:pt>
                <c:pt idx="3">
                  <c:v>Team</c:v>
                </c:pt>
                <c:pt idx="4">
                  <c:v>Moderation</c:v>
                </c:pt>
                <c:pt idx="5">
                  <c:v>Präsentation</c:v>
                </c:pt>
              </c:strCache>
            </c:strRef>
          </c:cat>
          <c:val>
            <c:numRef>
              <c:f>Dat!$AC$31:$AC$36</c:f>
              <c:numCache>
                <c:ptCount val="6"/>
                <c:pt idx="0">
                  <c:v>0</c:v>
                </c:pt>
                <c:pt idx="1">
                  <c:v>0</c:v>
                </c:pt>
                <c:pt idx="2">
                  <c:v>0</c:v>
                </c:pt>
                <c:pt idx="3">
                  <c:v>0</c:v>
                </c:pt>
                <c:pt idx="4">
                  <c:v>0</c:v>
                </c:pt>
                <c:pt idx="5">
                  <c:v>0</c:v>
                </c:pt>
              </c:numCache>
            </c:numRef>
          </c:val>
          <c:smooth val="0"/>
        </c:ser>
        <c:marker val="1"/>
        <c:axId val="42017573"/>
        <c:axId val="42613838"/>
      </c:lineChart>
      <c:catAx>
        <c:axId val="42017573"/>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42613838"/>
        <c:crosses val="autoZero"/>
        <c:auto val="1"/>
        <c:lblOffset val="100"/>
        <c:noMultiLvlLbl val="0"/>
      </c:catAx>
      <c:valAx>
        <c:axId val="42613838"/>
        <c:scaling>
          <c:orientation val="minMax"/>
          <c:max val="100"/>
        </c:scaling>
        <c:axPos val="l"/>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42017573"/>
        <c:crossesAt val="1"/>
        <c:crossBetween val="between"/>
        <c:dispUnits/>
      </c:valAx>
      <c:spPr>
        <a:gradFill rotWithShape="1">
          <a:gsLst>
            <a:gs pos="0">
              <a:srgbClr val="CCFFFF"/>
            </a:gs>
            <a:gs pos="100000">
              <a:srgbClr val="C0C0C0"/>
            </a:gs>
          </a:gsLst>
          <a:lin ang="5400000" scaled="1"/>
        </a:gradFill>
        <a:ln w="12700">
          <a:solidFill>
            <a:srgbClr val="808080"/>
          </a:solidFill>
        </a:ln>
      </c:spPr>
    </c:plotArea>
    <c:legend>
      <c:legendPos val="r"/>
      <c:layout>
        <c:manualLayout>
          <c:xMode val="edge"/>
          <c:yMode val="edge"/>
          <c:x val="0.78875"/>
          <c:y val="0.12225"/>
          <c:w val="0.21125"/>
          <c:h val="0.706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58073875"/>
        <c:axId val="52902828"/>
      </c:barChart>
      <c:catAx>
        <c:axId val="58073875"/>
        <c:scaling>
          <c:orientation val="minMax"/>
        </c:scaling>
        <c:axPos val="b"/>
        <c:delete val="1"/>
        <c:majorTickMark val="out"/>
        <c:minorTickMark val="none"/>
        <c:tickLblPos val="nextTo"/>
        <c:crossAx val="52902828"/>
        <c:crosses val="autoZero"/>
        <c:auto val="1"/>
        <c:lblOffset val="100"/>
        <c:noMultiLvlLbl val="0"/>
      </c:catAx>
      <c:valAx>
        <c:axId val="52902828"/>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8073875"/>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363405"/>
        <c:axId val="57270646"/>
      </c:barChart>
      <c:catAx>
        <c:axId val="636340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270646"/>
        <c:crosses val="autoZero"/>
        <c:auto val="1"/>
        <c:lblOffset val="100"/>
        <c:noMultiLvlLbl val="0"/>
      </c:catAx>
      <c:valAx>
        <c:axId val="57270646"/>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6363405"/>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45673767"/>
        <c:axId val="8410720"/>
      </c:bar3DChart>
      <c:catAx>
        <c:axId val="45673767"/>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8410720"/>
        <c:crosses val="autoZero"/>
        <c:auto val="1"/>
        <c:lblOffset val="100"/>
        <c:tickLblSkip val="1"/>
        <c:noMultiLvlLbl val="0"/>
      </c:catAx>
      <c:valAx>
        <c:axId val="8410720"/>
        <c:scaling>
          <c:orientation val="minMax"/>
          <c:min val="-1.1"/>
        </c:scaling>
        <c:axPos val="t"/>
        <c:delete val="1"/>
        <c:majorTickMark val="out"/>
        <c:minorTickMark val="none"/>
        <c:tickLblPos val="nextTo"/>
        <c:crossAx val="45673767"/>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val>
            <c:numRef>
              <c:f>Dat!$B$17</c:f>
              <c:numCache>
                <c:ptCount val="1"/>
                <c:pt idx="0">
                  <c:v>0</c:v>
                </c:pt>
              </c:numCache>
            </c:numRef>
          </c:val>
        </c:ser>
        <c:axId val="8587617"/>
        <c:axId val="10179690"/>
      </c:barChart>
      <c:catAx>
        <c:axId val="8587617"/>
        <c:scaling>
          <c:orientation val="minMax"/>
        </c:scaling>
        <c:axPos val="b"/>
        <c:delete val="1"/>
        <c:majorTickMark val="out"/>
        <c:minorTickMark val="none"/>
        <c:tickLblPos val="nextTo"/>
        <c:crossAx val="10179690"/>
        <c:crosses val="autoZero"/>
        <c:auto val="1"/>
        <c:lblOffset val="100"/>
        <c:noMultiLvlLbl val="0"/>
      </c:catAx>
      <c:valAx>
        <c:axId val="10179690"/>
        <c:scaling>
          <c:orientation val="minMax"/>
          <c:max val="100"/>
        </c:scaling>
        <c:axPos val="l"/>
        <c:majorGridlines>
          <c:spPr>
            <a:ln w="3175">
              <a:solidFill/>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8587617"/>
        <c:crossesAt val="1"/>
        <c:crossBetween val="between"/>
        <c:dispUnits/>
      </c:valAx>
      <c:spPr>
        <a:solidFill>
          <a:srgbClr val="CCFFCC"/>
        </a:solidFill>
        <a:ln w="3175">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gradFill rotWithShape="1">
              <a:gsLst>
                <a:gs pos="0">
                  <a:srgbClr val="464675"/>
                </a:gs>
                <a:gs pos="50000">
                  <a:srgbClr val="9999FF"/>
                </a:gs>
                <a:gs pos="100000">
                  <a:srgbClr val="4646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Dat!$B$2:$B$13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4508347"/>
        <c:axId val="19248532"/>
      </c:barChart>
      <c:catAx>
        <c:axId val="2450834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248532"/>
        <c:crosses val="autoZero"/>
        <c:auto val="1"/>
        <c:lblOffset val="100"/>
        <c:noMultiLvlLbl val="0"/>
      </c:catAx>
      <c:valAx>
        <c:axId val="19248532"/>
        <c:scaling>
          <c:orientation val="minMax"/>
          <c:max val="100"/>
        </c:scaling>
        <c:axPos val="l"/>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4508347"/>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2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bar3DChart>
        <c:barDir val="bar"/>
        <c:grouping val="percentStacked"/>
        <c:varyColors val="0"/>
        <c:ser>
          <c:idx val="1"/>
          <c:order val="0"/>
          <c:spPr>
            <a:gradFill rotWithShape="1">
              <a:gsLst>
                <a:gs pos="0">
                  <a:srgbClr val="757500"/>
                </a:gs>
                <a:gs pos="50000">
                  <a:srgbClr val="FFFF00"/>
                </a:gs>
                <a:gs pos="100000">
                  <a:srgbClr val="75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ctr"/>
              <a:lstStyle/>
              <a:p>
                <a:pPr algn="ctr">
                  <a:defRPr lang="en-US" cap="none" sz="900" b="1" i="0" u="none" baseline="0">
                    <a:solidFill>
                      <a:srgbClr val="000000"/>
                    </a:solidFill>
                    <a:latin typeface="Arial"/>
                    <a:ea typeface="Arial"/>
                    <a:cs typeface="Arial"/>
                  </a:defRPr>
                </a:pPr>
              </a:p>
            </c:txPr>
            <c:showLegendKey val="0"/>
            <c:showVal val="1"/>
            <c:showBubbleSize val="0"/>
            <c:showCatName val="0"/>
            <c:showSerName val="0"/>
            <c:showPercent val="0"/>
          </c:dLbls>
          <c:val>
            <c:numRef>
              <c:f>Dat!$B$20</c:f>
              <c:numCache>
                <c:ptCount val="1"/>
                <c:pt idx="0">
                  <c:v>0</c:v>
                </c:pt>
              </c:numCache>
            </c:numRef>
          </c:val>
          <c:shape val="box"/>
        </c:ser>
        <c:ser>
          <c:idx val="0"/>
          <c:order val="1"/>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0;[Red]0" sourceLinked="0"/>
            <c:txPr>
              <a:bodyPr vert="horz" rot="0" anchor="b"/>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Dat!$C$20</c:f>
              <c:numCache>
                <c:ptCount val="1"/>
                <c:pt idx="0">
                  <c:v>0</c:v>
                </c:pt>
              </c:numCache>
            </c:numRef>
          </c:val>
          <c:shape val="box"/>
        </c:ser>
        <c:ser>
          <c:idx val="2"/>
          <c:order val="2"/>
          <c:spPr>
            <a:gradFill rotWithShape="1">
              <a:gsLst>
                <a:gs pos="0">
                  <a:srgbClr val="CBA200"/>
                </a:gs>
                <a:gs pos="50000">
                  <a:srgbClr val="FFCC00"/>
                </a:gs>
                <a:gs pos="100000">
                  <a:srgbClr val="CBA2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Dat!$D$20</c:f>
              <c:numCache>
                <c:ptCount val="1"/>
                <c:pt idx="0">
                  <c:v>0</c:v>
                </c:pt>
              </c:numCache>
            </c:numRef>
          </c:val>
          <c:shape val="box"/>
        </c:ser>
        <c:ser>
          <c:idx val="3"/>
          <c:order val="3"/>
          <c:spPr>
            <a:gradFill rotWithShape="1">
              <a:gsLst>
                <a:gs pos="0">
                  <a:srgbClr val="522100"/>
                </a:gs>
                <a:gs pos="50000">
                  <a:srgbClr val="FF6600"/>
                </a:gs>
                <a:gs pos="100000">
                  <a:srgbClr val="5221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Dat!$E$20</c:f>
              <c:numCache>
                <c:ptCount val="1"/>
                <c:pt idx="0">
                  <c:v>0</c:v>
                </c:pt>
              </c:numCache>
            </c:numRef>
          </c:val>
          <c:shape val="box"/>
        </c:ser>
        <c:ser>
          <c:idx val="4"/>
          <c:order val="4"/>
          <c:spPr>
            <a:gradFill rotWithShape="1">
              <a:gsLst>
                <a:gs pos="0">
                  <a:srgbClr val="B30000"/>
                </a:gs>
                <a:gs pos="50000">
                  <a:srgbClr val="FF0000"/>
                </a:gs>
                <a:gs pos="100000">
                  <a:srgbClr val="B3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Dat!$F$20</c:f>
              <c:numCache>
                <c:ptCount val="1"/>
                <c:pt idx="0">
                  <c:v>0</c:v>
                </c:pt>
              </c:numCache>
            </c:numRef>
          </c:val>
          <c:shape val="box"/>
        </c:ser>
        <c:overlap val="100"/>
        <c:shape val="box"/>
        <c:axId val="39019061"/>
        <c:axId val="15627230"/>
      </c:bar3DChart>
      <c:catAx>
        <c:axId val="39019061"/>
        <c:scaling>
          <c:orientation val="maxMin"/>
        </c:scaling>
        <c:axPos val="l"/>
        <c:majorGridlines/>
        <c:delete val="0"/>
        <c:numFmt formatCode="General" sourceLinked="1"/>
        <c:majorTickMark val="out"/>
        <c:minorTickMark val="none"/>
        <c:tickLblPos val="low"/>
        <c:txPr>
          <a:bodyPr vert="horz" rot="0"/>
          <a:lstStyle/>
          <a:p>
            <a:pPr>
              <a:defRPr lang="en-US" cap="none" sz="900" b="0" i="0" u="none" baseline="0">
                <a:solidFill>
                  <a:srgbClr val="FFFFFF"/>
                </a:solidFill>
                <a:latin typeface="Arial"/>
                <a:ea typeface="Arial"/>
                <a:cs typeface="Arial"/>
              </a:defRPr>
            </a:pPr>
          </a:p>
        </c:txPr>
        <c:crossAx val="15627230"/>
        <c:crosses val="autoZero"/>
        <c:auto val="1"/>
        <c:lblOffset val="100"/>
        <c:tickLblSkip val="1"/>
        <c:noMultiLvlLbl val="0"/>
      </c:catAx>
      <c:valAx>
        <c:axId val="15627230"/>
        <c:scaling>
          <c:orientation val="minMax"/>
          <c:min val="-1.1"/>
        </c:scaling>
        <c:axPos val="t"/>
        <c:delete val="1"/>
        <c:majorTickMark val="out"/>
        <c:minorTickMark val="none"/>
        <c:tickLblPos val="nextTo"/>
        <c:crossAx val="39019061"/>
        <c:crossesAt val="1"/>
        <c:crossBetween val="between"/>
        <c:dispUnits/>
      </c:valAx>
      <c:spPr>
        <a:noFill/>
        <a:ln>
          <a:noFill/>
        </a:ln>
      </c:spPr>
    </c:plotArea>
    <c:floor>
      <c:thickness val="0"/>
    </c:floor>
    <c:sideWall>
      <c:spPr>
        <a:solidFill>
          <a:srgbClr val="CCFFFF"/>
        </a:solidFill>
        <a:ln w="3175">
          <a:solidFill/>
        </a:ln>
      </c:spPr>
      <c:thickness val="0"/>
    </c:sideWall>
    <c:backWall>
      <c:spPr>
        <a:solidFill>
          <a:srgbClr val="CCFFFF"/>
        </a:solidFill>
        <a:ln w="3175">
          <a:solidFill/>
        </a:ln>
      </c:spPr>
      <c:thickness val="0"/>
    </c:backWall>
    <c:plotVisOnly val="1"/>
    <c:dispBlanksAs val="gap"/>
    <c:showDLblsOverMax val="0"/>
  </c:chart>
  <c:spPr>
    <a:noFill/>
    <a:ln>
      <a:noFill/>
    </a:ln>
  </c:spPr>
  <c:txPr>
    <a:bodyPr vert="horz" rot="0"/>
    <a:lstStyle/>
    <a:p>
      <a:pPr>
        <a:defRPr lang="en-US" cap="none" sz="2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38100</xdr:rowOff>
    </xdr:from>
    <xdr:to>
      <xdr:col>0</xdr:col>
      <xdr:colOff>180975</xdr:colOff>
      <xdr:row>4</xdr:row>
      <xdr:rowOff>219075</xdr:rowOff>
    </xdr:to>
    <xdr:pic>
      <xdr:nvPicPr>
        <xdr:cNvPr id="1" name="Picture 62"/>
        <xdr:cNvPicPr preferRelativeResize="1">
          <a:picLocks noChangeAspect="1"/>
        </xdr:cNvPicPr>
      </xdr:nvPicPr>
      <xdr:blipFill>
        <a:blip r:embed="rId1"/>
        <a:stretch>
          <a:fillRect/>
        </a:stretch>
      </xdr:blipFill>
      <xdr:spPr>
        <a:xfrm>
          <a:off x="9525" y="1066800"/>
          <a:ext cx="171450" cy="180975"/>
        </a:xfrm>
        <a:prstGeom prst="rect">
          <a:avLst/>
        </a:prstGeom>
        <a:noFill/>
        <a:ln w="9525" cmpd="sng">
          <a:noFill/>
        </a:ln>
      </xdr:spPr>
    </xdr:pic>
    <xdr:clientData/>
  </xdr:twoCellAnchor>
  <xdr:twoCellAnchor editAs="oneCell">
    <xdr:from>
      <xdr:col>0</xdr:col>
      <xdr:colOff>9525</xdr:colOff>
      <xdr:row>5</xdr:row>
      <xdr:rowOff>38100</xdr:rowOff>
    </xdr:from>
    <xdr:to>
      <xdr:col>0</xdr:col>
      <xdr:colOff>180975</xdr:colOff>
      <xdr:row>5</xdr:row>
      <xdr:rowOff>219075</xdr:rowOff>
    </xdr:to>
    <xdr:pic>
      <xdr:nvPicPr>
        <xdr:cNvPr id="2" name="Picture 66"/>
        <xdr:cNvPicPr preferRelativeResize="1">
          <a:picLocks noChangeAspect="1"/>
        </xdr:cNvPicPr>
      </xdr:nvPicPr>
      <xdr:blipFill>
        <a:blip r:embed="rId1"/>
        <a:stretch>
          <a:fillRect/>
        </a:stretch>
      </xdr:blipFill>
      <xdr:spPr>
        <a:xfrm>
          <a:off x="9525" y="1371600"/>
          <a:ext cx="171450" cy="180975"/>
        </a:xfrm>
        <a:prstGeom prst="rect">
          <a:avLst/>
        </a:prstGeom>
        <a:noFill/>
        <a:ln w="9525" cmpd="sng">
          <a:noFill/>
        </a:ln>
      </xdr:spPr>
    </xdr:pic>
    <xdr:clientData/>
  </xdr:twoCellAnchor>
  <xdr:twoCellAnchor editAs="oneCell">
    <xdr:from>
      <xdr:col>0</xdr:col>
      <xdr:colOff>9525</xdr:colOff>
      <xdr:row>6</xdr:row>
      <xdr:rowOff>38100</xdr:rowOff>
    </xdr:from>
    <xdr:to>
      <xdr:col>0</xdr:col>
      <xdr:colOff>180975</xdr:colOff>
      <xdr:row>6</xdr:row>
      <xdr:rowOff>219075</xdr:rowOff>
    </xdr:to>
    <xdr:pic>
      <xdr:nvPicPr>
        <xdr:cNvPr id="3" name="Picture 67"/>
        <xdr:cNvPicPr preferRelativeResize="1">
          <a:picLocks noChangeAspect="1"/>
        </xdr:cNvPicPr>
      </xdr:nvPicPr>
      <xdr:blipFill>
        <a:blip r:embed="rId1"/>
        <a:stretch>
          <a:fillRect/>
        </a:stretch>
      </xdr:blipFill>
      <xdr:spPr>
        <a:xfrm>
          <a:off x="9525" y="1676400"/>
          <a:ext cx="171450" cy="180975"/>
        </a:xfrm>
        <a:prstGeom prst="rect">
          <a:avLst/>
        </a:prstGeom>
        <a:noFill/>
        <a:ln w="9525" cmpd="sng">
          <a:noFill/>
        </a:ln>
      </xdr:spPr>
    </xdr:pic>
    <xdr:clientData/>
  </xdr:twoCellAnchor>
  <xdr:twoCellAnchor editAs="oneCell">
    <xdr:from>
      <xdr:col>0</xdr:col>
      <xdr:colOff>9525</xdr:colOff>
      <xdr:row>7</xdr:row>
      <xdr:rowOff>38100</xdr:rowOff>
    </xdr:from>
    <xdr:to>
      <xdr:col>0</xdr:col>
      <xdr:colOff>180975</xdr:colOff>
      <xdr:row>7</xdr:row>
      <xdr:rowOff>219075</xdr:rowOff>
    </xdr:to>
    <xdr:pic>
      <xdr:nvPicPr>
        <xdr:cNvPr id="4" name="Picture 68"/>
        <xdr:cNvPicPr preferRelativeResize="1">
          <a:picLocks noChangeAspect="1"/>
        </xdr:cNvPicPr>
      </xdr:nvPicPr>
      <xdr:blipFill>
        <a:blip r:embed="rId1"/>
        <a:stretch>
          <a:fillRect/>
        </a:stretch>
      </xdr:blipFill>
      <xdr:spPr>
        <a:xfrm>
          <a:off x="9525" y="1981200"/>
          <a:ext cx="171450" cy="18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142875</xdr:rowOff>
    </xdr:from>
    <xdr:to>
      <xdr:col>3</xdr:col>
      <xdr:colOff>123825</xdr:colOff>
      <xdr:row>14</xdr:row>
      <xdr:rowOff>76200</xdr:rowOff>
    </xdr:to>
    <xdr:graphicFrame>
      <xdr:nvGraphicFramePr>
        <xdr:cNvPr id="1" name="Chart 1"/>
        <xdr:cNvGraphicFramePr/>
      </xdr:nvGraphicFramePr>
      <xdr:xfrm>
        <a:off x="0" y="1171575"/>
        <a:ext cx="5419725" cy="2981325"/>
      </xdr:xfrm>
      <a:graphic>
        <a:graphicData uri="http://schemas.openxmlformats.org/drawingml/2006/chart">
          <c:chart xmlns:c="http://schemas.openxmlformats.org/drawingml/2006/chart" r:id="rId1"/>
        </a:graphicData>
      </a:graphic>
    </xdr:graphicFrame>
    <xdr:clientData/>
  </xdr:twoCellAnchor>
  <xdr:twoCellAnchor>
    <xdr:from>
      <xdr:col>1</xdr:col>
      <xdr:colOff>1076325</xdr:colOff>
      <xdr:row>16</xdr:row>
      <xdr:rowOff>123825</xdr:rowOff>
    </xdr:from>
    <xdr:to>
      <xdr:col>1</xdr:col>
      <xdr:colOff>1295400</xdr:colOff>
      <xdr:row>17</xdr:row>
      <xdr:rowOff>0</xdr:rowOff>
    </xdr:to>
    <xdr:sp>
      <xdr:nvSpPr>
        <xdr:cNvPr id="2" name="Rectangle 60"/>
        <xdr:cNvSpPr>
          <a:spLocks/>
        </xdr:cNvSpPr>
      </xdr:nvSpPr>
      <xdr:spPr>
        <a:xfrm>
          <a:off x="1295400" y="4810125"/>
          <a:ext cx="219075" cy="180975"/>
        </a:xfrm>
        <a:prstGeom prst="rect">
          <a:avLst/>
        </a:prstGeom>
        <a:gradFill rotWithShape="1">
          <a:gsLst>
            <a:gs pos="0">
              <a:srgbClr val="007500"/>
            </a:gs>
            <a:gs pos="50000">
              <a:srgbClr val="00FF00"/>
            </a:gs>
            <a:gs pos="100000">
              <a:srgbClr val="0075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2133600</xdr:colOff>
      <xdr:row>16</xdr:row>
      <xdr:rowOff>123825</xdr:rowOff>
    </xdr:from>
    <xdr:to>
      <xdr:col>1</xdr:col>
      <xdr:colOff>2343150</xdr:colOff>
      <xdr:row>17</xdr:row>
      <xdr:rowOff>0</xdr:rowOff>
    </xdr:to>
    <xdr:sp>
      <xdr:nvSpPr>
        <xdr:cNvPr id="3" name="Rectangle 61"/>
        <xdr:cNvSpPr>
          <a:spLocks/>
        </xdr:cNvSpPr>
      </xdr:nvSpPr>
      <xdr:spPr>
        <a:xfrm>
          <a:off x="2352675" y="4810125"/>
          <a:ext cx="209550" cy="180975"/>
        </a:xfrm>
        <a:prstGeom prst="rect">
          <a:avLst/>
        </a:prstGeom>
        <a:gradFill rotWithShape="1">
          <a:gsLst>
            <a:gs pos="0">
              <a:srgbClr val="757500"/>
            </a:gs>
            <a:gs pos="50000">
              <a:srgbClr val="FFFF00"/>
            </a:gs>
            <a:gs pos="100000">
              <a:srgbClr val="7575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2981325</xdr:colOff>
      <xdr:row>16</xdr:row>
      <xdr:rowOff>114300</xdr:rowOff>
    </xdr:from>
    <xdr:to>
      <xdr:col>1</xdr:col>
      <xdr:colOff>3200400</xdr:colOff>
      <xdr:row>16</xdr:row>
      <xdr:rowOff>304800</xdr:rowOff>
    </xdr:to>
    <xdr:sp>
      <xdr:nvSpPr>
        <xdr:cNvPr id="4" name="Rectangle 62"/>
        <xdr:cNvSpPr>
          <a:spLocks/>
        </xdr:cNvSpPr>
      </xdr:nvSpPr>
      <xdr:spPr>
        <a:xfrm>
          <a:off x="3200400" y="4800600"/>
          <a:ext cx="219075" cy="190500"/>
        </a:xfrm>
        <a:prstGeom prst="rect">
          <a:avLst/>
        </a:prstGeom>
        <a:gradFill rotWithShape="1">
          <a:gsLst>
            <a:gs pos="0">
              <a:srgbClr val="755E00"/>
            </a:gs>
            <a:gs pos="50000">
              <a:srgbClr val="FFCC00"/>
            </a:gs>
            <a:gs pos="100000">
              <a:srgbClr val="755E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3676650</xdr:colOff>
      <xdr:row>16</xdr:row>
      <xdr:rowOff>114300</xdr:rowOff>
    </xdr:from>
    <xdr:to>
      <xdr:col>1</xdr:col>
      <xdr:colOff>3895725</xdr:colOff>
      <xdr:row>16</xdr:row>
      <xdr:rowOff>304800</xdr:rowOff>
    </xdr:to>
    <xdr:sp>
      <xdr:nvSpPr>
        <xdr:cNvPr id="5" name="Rectangle 63"/>
        <xdr:cNvSpPr>
          <a:spLocks/>
        </xdr:cNvSpPr>
      </xdr:nvSpPr>
      <xdr:spPr>
        <a:xfrm>
          <a:off x="3895725" y="4800600"/>
          <a:ext cx="219075" cy="190500"/>
        </a:xfrm>
        <a:prstGeom prst="rect">
          <a:avLst/>
        </a:prstGeom>
        <a:gradFill rotWithShape="1">
          <a:gsLst>
            <a:gs pos="0">
              <a:srgbClr val="752F00"/>
            </a:gs>
            <a:gs pos="50000">
              <a:srgbClr val="FF6600"/>
            </a:gs>
            <a:gs pos="100000">
              <a:srgbClr val="752F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4314825</xdr:colOff>
      <xdr:row>16</xdr:row>
      <xdr:rowOff>114300</xdr:rowOff>
    </xdr:from>
    <xdr:to>
      <xdr:col>1</xdr:col>
      <xdr:colOff>4533900</xdr:colOff>
      <xdr:row>16</xdr:row>
      <xdr:rowOff>304800</xdr:rowOff>
    </xdr:to>
    <xdr:sp>
      <xdr:nvSpPr>
        <xdr:cNvPr id="6" name="Rectangle 64"/>
        <xdr:cNvSpPr>
          <a:spLocks/>
        </xdr:cNvSpPr>
      </xdr:nvSpPr>
      <xdr:spPr>
        <a:xfrm>
          <a:off x="4533900" y="4800600"/>
          <a:ext cx="219075" cy="190500"/>
        </a:xfrm>
        <a:prstGeom prst="rect">
          <a:avLst/>
        </a:prstGeom>
        <a:gradFill rotWithShape="1">
          <a:gsLst>
            <a:gs pos="0">
              <a:srgbClr val="750000"/>
            </a:gs>
            <a:gs pos="50000">
              <a:srgbClr val="FF0000"/>
            </a:gs>
            <a:gs pos="100000">
              <a:srgbClr val="75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228600</xdr:rowOff>
    </xdr:from>
    <xdr:to>
      <xdr:col>4</xdr:col>
      <xdr:colOff>419100</xdr:colOff>
      <xdr:row>16</xdr:row>
      <xdr:rowOff>0</xdr:rowOff>
    </xdr:to>
    <xdr:graphicFrame>
      <xdr:nvGraphicFramePr>
        <xdr:cNvPr id="7" name="Chart 65"/>
        <xdr:cNvGraphicFramePr/>
      </xdr:nvGraphicFramePr>
      <xdr:xfrm>
        <a:off x="0" y="4000500"/>
        <a:ext cx="6343650" cy="6858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4</xdr:col>
      <xdr:colOff>247650</xdr:colOff>
      <xdr:row>12</xdr:row>
      <xdr:rowOff>285750</xdr:rowOff>
    </xdr:to>
    <xdr:graphicFrame>
      <xdr:nvGraphicFramePr>
        <xdr:cNvPr id="1" name="Chart 11"/>
        <xdr:cNvGraphicFramePr/>
      </xdr:nvGraphicFramePr>
      <xdr:xfrm>
        <a:off x="0" y="552450"/>
        <a:ext cx="6172200" cy="3200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11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163"/>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164"/>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2" name="Chart 79"/>
        <xdr:cNvGraphicFramePr/>
      </xdr:nvGraphicFramePr>
      <xdr:xfrm>
        <a:off x="0" y="5591175"/>
        <a:ext cx="6581775" cy="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xdr:row>
      <xdr:rowOff>0</xdr:rowOff>
    </xdr:from>
    <xdr:to>
      <xdr:col>1</xdr:col>
      <xdr:colOff>4429125</xdr:colOff>
      <xdr:row>4</xdr:row>
      <xdr:rowOff>0</xdr:rowOff>
    </xdr:to>
    <xdr:graphicFrame>
      <xdr:nvGraphicFramePr>
        <xdr:cNvPr id="4" name="Chart 128"/>
        <xdr:cNvGraphicFramePr/>
      </xdr:nvGraphicFramePr>
      <xdr:xfrm>
        <a:off x="0" y="1028700"/>
        <a:ext cx="4695825" cy="0"/>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19</xdr:row>
      <xdr:rowOff>0</xdr:rowOff>
    </xdr:from>
    <xdr:to>
      <xdr:col>7</xdr:col>
      <xdr:colOff>466725</xdr:colOff>
      <xdr:row>19</xdr:row>
      <xdr:rowOff>0</xdr:rowOff>
    </xdr:to>
    <xdr:graphicFrame>
      <xdr:nvGraphicFramePr>
        <xdr:cNvPr id="1" name="Chart 76"/>
        <xdr:cNvGraphicFramePr/>
      </xdr:nvGraphicFramePr>
      <xdr:xfrm>
        <a:off x="6524625" y="5591175"/>
        <a:ext cx="1800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xdr:col>
      <xdr:colOff>4429125</xdr:colOff>
      <xdr:row>19</xdr:row>
      <xdr:rowOff>0</xdr:rowOff>
    </xdr:to>
    <xdr:graphicFrame>
      <xdr:nvGraphicFramePr>
        <xdr:cNvPr id="2" name="Chart 78"/>
        <xdr:cNvGraphicFramePr/>
      </xdr:nvGraphicFramePr>
      <xdr:xfrm>
        <a:off x="0" y="5591175"/>
        <a:ext cx="46958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19</xdr:row>
      <xdr:rowOff>0</xdr:rowOff>
    </xdr:from>
    <xdr:to>
      <xdr:col>4</xdr:col>
      <xdr:colOff>609600</xdr:colOff>
      <xdr:row>19</xdr:row>
      <xdr:rowOff>0</xdr:rowOff>
    </xdr:to>
    <xdr:graphicFrame>
      <xdr:nvGraphicFramePr>
        <xdr:cNvPr id="3" name="Chart 79"/>
        <xdr:cNvGraphicFramePr/>
      </xdr:nvGraphicFramePr>
      <xdr:xfrm>
        <a:off x="0" y="5591175"/>
        <a:ext cx="65817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fred.porsch@utanet.at?subject=Evaluation%20Basiskompetenzen"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31"/>
  <dimension ref="A1:J36"/>
  <sheetViews>
    <sheetView showGridLines="0" showRowColHeaders="0" tabSelected="1" showOutlineSymbols="0" workbookViewId="0" topLeftCell="A1">
      <selection activeCell="A1" sqref="A1:B1"/>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s>
  <sheetData>
    <row r="1" spans="1:10" ht="22.5" customHeight="1">
      <c r="A1" s="91" t="s">
        <v>169</v>
      </c>
      <c r="B1" s="91"/>
      <c r="H1" s="66"/>
      <c r="I1" s="68"/>
      <c r="J1" s="70"/>
    </row>
    <row r="2" spans="1:10" ht="18.75" customHeight="1">
      <c r="A2" s="89" t="s">
        <v>170</v>
      </c>
      <c r="B2" s="89"/>
      <c r="C2" s="89"/>
      <c r="D2" s="89"/>
      <c r="E2" s="89"/>
      <c r="F2" s="89"/>
      <c r="G2" s="89"/>
      <c r="I2" s="69"/>
      <c r="J2" s="70"/>
    </row>
    <row r="3" spans="1:10" ht="15.75" customHeight="1">
      <c r="A3" s="92" t="s">
        <v>171</v>
      </c>
      <c r="B3" s="92"/>
      <c r="C3" s="92"/>
      <c r="D3" s="92"/>
      <c r="E3" s="92"/>
      <c r="F3" s="92"/>
      <c r="G3" s="92"/>
      <c r="I3" s="69"/>
      <c r="J3" s="71" t="s">
        <v>168</v>
      </c>
    </row>
    <row r="4" spans="1:10" ht="24" customHeight="1">
      <c r="A4" s="92"/>
      <c r="B4" s="92"/>
      <c r="C4" s="92"/>
      <c r="D4" s="92"/>
      <c r="E4" s="92"/>
      <c r="F4" s="92"/>
      <c r="G4" s="92"/>
      <c r="I4" s="69"/>
      <c r="J4" s="72"/>
    </row>
    <row r="5" spans="1:10" ht="24" customHeight="1">
      <c r="A5" s="67"/>
      <c r="B5" s="87" t="s">
        <v>174</v>
      </c>
      <c r="C5" s="87"/>
      <c r="D5" s="87"/>
      <c r="E5" s="87"/>
      <c r="F5" s="87"/>
      <c r="G5" s="87"/>
      <c r="I5" s="69"/>
      <c r="J5" s="72"/>
    </row>
    <row r="6" spans="1:10" ht="24" customHeight="1">
      <c r="A6" s="67"/>
      <c r="B6" s="87" t="s">
        <v>175</v>
      </c>
      <c r="C6" s="87"/>
      <c r="D6" s="87"/>
      <c r="E6" s="87"/>
      <c r="F6" s="87"/>
      <c r="G6" s="87"/>
      <c r="I6" s="69"/>
      <c r="J6" s="72"/>
    </row>
    <row r="7" spans="1:10" ht="24" customHeight="1">
      <c r="A7" s="67"/>
      <c r="B7" s="87" t="s">
        <v>176</v>
      </c>
      <c r="C7" s="87"/>
      <c r="D7" s="87"/>
      <c r="E7" s="87"/>
      <c r="F7" s="87"/>
      <c r="G7" s="87"/>
      <c r="I7" s="69"/>
      <c r="J7" s="72"/>
    </row>
    <row r="8" spans="1:10" ht="24" customHeight="1">
      <c r="A8" s="67"/>
      <c r="B8" s="87" t="s">
        <v>177</v>
      </c>
      <c r="C8" s="87"/>
      <c r="D8" s="87"/>
      <c r="E8" s="87"/>
      <c r="F8" s="87"/>
      <c r="G8" s="87"/>
      <c r="I8" s="69"/>
      <c r="J8" s="72"/>
    </row>
    <row r="9" spans="1:10" ht="24" customHeight="1">
      <c r="A9" s="85" t="s">
        <v>178</v>
      </c>
      <c r="B9" s="85"/>
      <c r="C9" s="85"/>
      <c r="D9" s="85"/>
      <c r="E9" s="85"/>
      <c r="F9" s="85"/>
      <c r="G9" s="85"/>
      <c r="H9" s="10"/>
      <c r="I9" s="69"/>
      <c r="J9" s="72"/>
    </row>
    <row r="10" spans="1:10" ht="24" customHeight="1">
      <c r="A10" s="89" t="s">
        <v>6</v>
      </c>
      <c r="B10" s="89"/>
      <c r="C10" s="89"/>
      <c r="D10" s="89"/>
      <c r="E10" s="89"/>
      <c r="F10" s="89"/>
      <c r="G10" s="89"/>
      <c r="H10" s="10"/>
      <c r="I10" s="69"/>
      <c r="J10" s="72"/>
    </row>
    <row r="11" spans="1:10" ht="24" customHeight="1">
      <c r="A11" s="86" t="s">
        <v>180</v>
      </c>
      <c r="B11" s="86"/>
      <c r="C11" s="86"/>
      <c r="D11" s="86"/>
      <c r="E11" s="86"/>
      <c r="F11" s="86"/>
      <c r="G11" s="86"/>
      <c r="H11" s="10"/>
      <c r="I11" s="69"/>
      <c r="J11" s="72"/>
    </row>
    <row r="12" spans="1:10" ht="24" customHeight="1">
      <c r="A12" s="84" t="s">
        <v>179</v>
      </c>
      <c r="B12" s="84"/>
      <c r="C12" s="84"/>
      <c r="D12" s="84"/>
      <c r="E12" s="84"/>
      <c r="F12" s="84"/>
      <c r="G12" s="84"/>
      <c r="H12" s="10"/>
      <c r="I12" s="69"/>
      <c r="J12" s="72"/>
    </row>
    <row r="13" spans="1:10" ht="24" customHeight="1">
      <c r="A13" s="84" t="s">
        <v>181</v>
      </c>
      <c r="B13" s="84"/>
      <c r="C13" s="84"/>
      <c r="D13" s="84"/>
      <c r="E13" s="84"/>
      <c r="F13" s="84"/>
      <c r="G13" s="84"/>
      <c r="H13" s="10"/>
      <c r="I13" s="69"/>
      <c r="J13" s="72"/>
    </row>
    <row r="14" spans="1:10" ht="24" customHeight="1">
      <c r="A14" s="84" t="s">
        <v>184</v>
      </c>
      <c r="B14" s="84"/>
      <c r="C14" s="84"/>
      <c r="D14" s="84"/>
      <c r="E14" s="84"/>
      <c r="F14" s="84"/>
      <c r="G14" s="84"/>
      <c r="H14" s="10"/>
      <c r="I14" s="69"/>
      <c r="J14" s="72"/>
    </row>
    <row r="15" spans="1:10" ht="24" customHeight="1">
      <c r="A15" s="84" t="s">
        <v>182</v>
      </c>
      <c r="B15" s="84"/>
      <c r="C15" s="84"/>
      <c r="D15" s="84"/>
      <c r="E15" s="84"/>
      <c r="F15" s="84"/>
      <c r="G15" s="84"/>
      <c r="H15" s="10"/>
      <c r="I15" s="69"/>
      <c r="J15" s="72"/>
    </row>
    <row r="16" spans="1:10" ht="24" customHeight="1">
      <c r="A16" s="83" t="s">
        <v>11</v>
      </c>
      <c r="B16" s="88" t="s">
        <v>183</v>
      </c>
      <c r="C16" s="88"/>
      <c r="D16" s="88"/>
      <c r="E16" s="88"/>
      <c r="F16" s="88"/>
      <c r="G16" s="88"/>
      <c r="H16" s="10"/>
      <c r="I16" s="69"/>
      <c r="J16" s="72"/>
    </row>
    <row r="17" spans="1:10" ht="24" customHeight="1">
      <c r="A17" s="24" t="s">
        <v>11</v>
      </c>
      <c r="B17" s="93" t="s">
        <v>12</v>
      </c>
      <c r="C17" s="93"/>
      <c r="D17" s="93"/>
      <c r="E17" s="93"/>
      <c r="F17" s="93"/>
      <c r="G17" s="93"/>
      <c r="I17" s="69"/>
      <c r="J17" s="72"/>
    </row>
    <row r="18" spans="1:10" ht="24" customHeight="1">
      <c r="A18" s="28" t="s">
        <v>13</v>
      </c>
      <c r="B18" s="90" t="s">
        <v>167</v>
      </c>
      <c r="C18" s="90"/>
      <c r="D18" s="90"/>
      <c r="E18" s="90"/>
      <c r="F18" s="90"/>
      <c r="G18" s="90"/>
      <c r="I18" s="69"/>
      <c r="J18" s="72"/>
    </row>
    <row r="19" spans="3:10" ht="24" customHeight="1">
      <c r="C19" s="2"/>
      <c r="D19" s="25"/>
      <c r="E19" s="25"/>
      <c r="F19" s="25"/>
      <c r="G19" s="25"/>
      <c r="J19" s="16"/>
    </row>
    <row r="20" spans="8:9" ht="28.5" customHeight="1">
      <c r="H20" s="4"/>
      <c r="I20" s="12"/>
    </row>
    <row r="21" spans="8:10" ht="10.5" customHeight="1">
      <c r="H21" s="4"/>
      <c r="I21" s="4"/>
      <c r="J21" s="16"/>
    </row>
    <row r="22" spans="8:9" ht="27" customHeight="1">
      <c r="H22" s="4"/>
      <c r="I22" s="4"/>
    </row>
    <row r="23" spans="8:9" ht="27" customHeight="1">
      <c r="H23" s="4"/>
      <c r="I23" s="4"/>
    </row>
    <row r="24" spans="8:9" ht="27" customHeight="1">
      <c r="H24" s="4"/>
      <c r="I24" s="4"/>
    </row>
    <row r="25" spans="8:9" ht="27" customHeight="1">
      <c r="H25" s="4"/>
      <c r="I25" s="4"/>
    </row>
    <row r="26" spans="8:9" ht="27" customHeight="1">
      <c r="H26" s="4"/>
      <c r="I26" s="4"/>
    </row>
    <row r="27" spans="8:9" ht="27" customHeight="1">
      <c r="H27" s="4"/>
      <c r="I27" s="4"/>
    </row>
    <row r="28" spans="8:9" ht="27" customHeight="1">
      <c r="H28" s="4"/>
      <c r="I28" s="4"/>
    </row>
    <row r="29" spans="8:9" ht="27" customHeight="1">
      <c r="H29" s="4"/>
      <c r="I29" s="4"/>
    </row>
    <row r="30" spans="8:9" ht="27" customHeight="1">
      <c r="H30" s="4"/>
      <c r="I30" s="4"/>
    </row>
    <row r="31" spans="8:9" ht="27" customHeight="1">
      <c r="H31" s="4"/>
      <c r="I31" s="4"/>
    </row>
    <row r="32" spans="8:9" ht="27" customHeight="1">
      <c r="H32" s="4"/>
      <c r="I32" s="4"/>
    </row>
    <row r="33" spans="8:9" ht="27" customHeight="1">
      <c r="H33" s="4"/>
      <c r="I33" s="4"/>
    </row>
    <row r="34" spans="8:9" ht="27" customHeight="1">
      <c r="H34" s="4"/>
      <c r="I34" s="4"/>
    </row>
    <row r="35" spans="8:9" ht="27" customHeight="1">
      <c r="H35" s="4"/>
      <c r="I35" s="4"/>
    </row>
    <row r="36" spans="8:9" ht="27" customHeight="1">
      <c r="H36" s="4"/>
      <c r="I36" s="4"/>
    </row>
    <row r="37" ht="27" customHeight="1"/>
  </sheetData>
  <sheetProtection password="CA45" sheet="1" objects="1" scenarios="1"/>
  <mergeCells count="17">
    <mergeCell ref="B6:G6"/>
    <mergeCell ref="B7:G7"/>
    <mergeCell ref="A1:B1"/>
    <mergeCell ref="A2:G2"/>
    <mergeCell ref="A3:G4"/>
    <mergeCell ref="B5:G5"/>
    <mergeCell ref="B8:G8"/>
    <mergeCell ref="B16:G16"/>
    <mergeCell ref="A10:G10"/>
    <mergeCell ref="B18:G18"/>
    <mergeCell ref="B17:G17"/>
    <mergeCell ref="A13:G13"/>
    <mergeCell ref="A14:G14"/>
    <mergeCell ref="A15:G15"/>
    <mergeCell ref="A9:G9"/>
    <mergeCell ref="A11:G11"/>
    <mergeCell ref="A12:G12"/>
  </mergeCells>
  <hyperlinks>
    <hyperlink ref="B18" r:id="rId1" display="Fehlerhinweise bitte an manfred.porsch@utanet.at."/>
  </hyperlinks>
  <printOptions horizontalCentered="1"/>
  <pageMargins left="0.7874015748031497" right="0.7874015748031497" top="0.7874015748031497" bottom="0.984251968503937" header="0.5118110236220472" footer="0.5118110236220472"/>
  <pageSetup horizontalDpi="300" verticalDpi="300" orientation="landscape" paperSize="9" r:id="rId4"/>
  <headerFooter alignWithMargins="0">
    <oddFooter>&amp;L&amp;9© Dr. Michael Lemberger; Manfred Porsch, M.Ed.&amp;C&amp;9Kompetenz Lernen® - Potentialanalyse&amp;R&amp;9&amp;A, Seite &amp;P</oddFooter>
  </headerFooter>
  <drawing r:id="rId3"/>
  <legacyDrawing r:id="rId2"/>
</worksheet>
</file>

<file path=xl/worksheets/sheet10.xml><?xml version="1.0" encoding="utf-8"?>
<worksheet xmlns="http://schemas.openxmlformats.org/spreadsheetml/2006/main" xmlns:r="http://schemas.openxmlformats.org/officeDocument/2006/relationships">
  <sheetPr codeName="Tabelle14"/>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123</v>
      </c>
      <c r="B1" s="96"/>
      <c r="D1" s="48"/>
      <c r="E1" s="16"/>
      <c r="F1" s="16"/>
      <c r="G1" s="16"/>
      <c r="H1" s="16"/>
      <c r="I1" s="74"/>
      <c r="J1" s="72"/>
    </row>
    <row r="2" spans="1:10" ht="18.75" customHeight="1">
      <c r="A2" s="44" t="s">
        <v>122</v>
      </c>
      <c r="B2" s="60" t="s">
        <v>85</v>
      </c>
      <c r="C2" s="45"/>
      <c r="D2" s="94" t="s">
        <v>16</v>
      </c>
      <c r="E2" s="95"/>
      <c r="F2" s="95"/>
      <c r="G2" s="95"/>
      <c r="H2" s="95"/>
      <c r="I2" s="75"/>
      <c r="J2" s="73"/>
    </row>
    <row r="3" spans="2:10" ht="15.75" customHeight="1">
      <c r="B3" s="43" t="s">
        <v>37</v>
      </c>
      <c r="C3" s="46"/>
      <c r="D3" s="49" t="s">
        <v>15</v>
      </c>
      <c r="E3" s="50" t="s">
        <v>2</v>
      </c>
      <c r="F3" s="50" t="s">
        <v>1</v>
      </c>
      <c r="G3" s="50" t="s">
        <v>0</v>
      </c>
      <c r="H3" s="50" t="s">
        <v>14</v>
      </c>
      <c r="I3" s="74"/>
      <c r="J3" s="73"/>
    </row>
    <row r="4" spans="1:10" ht="24" customHeight="1">
      <c r="A4" s="15">
        <v>97</v>
      </c>
      <c r="B4" s="57" t="s">
        <v>124</v>
      </c>
      <c r="C4" s="47"/>
      <c r="D4" s="51"/>
      <c r="E4" s="52"/>
      <c r="F4" s="52"/>
      <c r="G4" s="52"/>
      <c r="H4" s="53"/>
      <c r="I4" s="74"/>
      <c r="J4" s="72"/>
    </row>
    <row r="5" spans="1:10" ht="24" customHeight="1">
      <c r="A5" s="15">
        <f aca="true" t="shared" si="0" ref="A5:A18">A4+1</f>
        <v>98</v>
      </c>
      <c r="B5" s="57" t="s">
        <v>125</v>
      </c>
      <c r="C5" s="47"/>
      <c r="D5" s="51"/>
      <c r="E5" s="54"/>
      <c r="F5" s="54"/>
      <c r="G5" s="54"/>
      <c r="H5" s="55"/>
      <c r="I5" s="74"/>
      <c r="J5" s="72"/>
    </row>
    <row r="6" spans="1:11" ht="24" customHeight="1">
      <c r="A6" s="15">
        <f t="shared" si="0"/>
        <v>99</v>
      </c>
      <c r="B6" s="57" t="s">
        <v>66</v>
      </c>
      <c r="C6" s="47"/>
      <c r="D6" s="51"/>
      <c r="E6" s="54"/>
      <c r="F6" s="54"/>
      <c r="G6" s="54"/>
      <c r="H6" s="55"/>
      <c r="I6" s="74"/>
      <c r="J6" s="72"/>
      <c r="K6" s="16"/>
    </row>
    <row r="7" spans="1:11" ht="24" customHeight="1">
      <c r="A7" s="15">
        <f t="shared" si="0"/>
        <v>100</v>
      </c>
      <c r="B7" s="57" t="s">
        <v>126</v>
      </c>
      <c r="C7" s="47"/>
      <c r="D7" s="51"/>
      <c r="E7" s="54"/>
      <c r="F7" s="54"/>
      <c r="G7" s="54"/>
      <c r="H7" s="55"/>
      <c r="I7" s="74"/>
      <c r="J7" s="72"/>
      <c r="K7" s="16"/>
    </row>
    <row r="8" spans="1:11" ht="24" customHeight="1">
      <c r="A8" s="15">
        <f t="shared" si="0"/>
        <v>101</v>
      </c>
      <c r="B8" s="57" t="s">
        <v>68</v>
      </c>
      <c r="C8" s="47"/>
      <c r="D8" s="51"/>
      <c r="E8" s="54"/>
      <c r="F8" s="54"/>
      <c r="G8" s="54"/>
      <c r="H8" s="55"/>
      <c r="I8" s="74"/>
      <c r="J8" s="72"/>
      <c r="K8" s="16"/>
    </row>
    <row r="9" spans="1:11" ht="24" customHeight="1">
      <c r="A9" s="15">
        <f t="shared" si="0"/>
        <v>102</v>
      </c>
      <c r="B9" s="57" t="s">
        <v>69</v>
      </c>
      <c r="C9" s="47"/>
      <c r="D9" s="51"/>
      <c r="E9" s="54"/>
      <c r="F9" s="54"/>
      <c r="G9" s="54"/>
      <c r="H9" s="55"/>
      <c r="I9" s="74"/>
      <c r="J9" s="72"/>
      <c r="K9" s="16"/>
    </row>
    <row r="10" spans="1:10" ht="24" customHeight="1">
      <c r="A10" s="15">
        <f t="shared" si="0"/>
        <v>103</v>
      </c>
      <c r="B10" s="57" t="s">
        <v>71</v>
      </c>
      <c r="C10" s="47"/>
      <c r="D10" s="51"/>
      <c r="E10" s="54"/>
      <c r="F10" s="54"/>
      <c r="G10" s="54"/>
      <c r="H10" s="55"/>
      <c r="I10" s="74"/>
      <c r="J10" s="72"/>
    </row>
    <row r="11" spans="1:10" ht="24" customHeight="1">
      <c r="A11" s="15">
        <f t="shared" si="0"/>
        <v>104</v>
      </c>
      <c r="B11" s="57" t="s">
        <v>72</v>
      </c>
      <c r="C11" s="47"/>
      <c r="D11" s="51"/>
      <c r="E11" s="54"/>
      <c r="F11" s="54"/>
      <c r="G11" s="54"/>
      <c r="H11" s="55"/>
      <c r="I11" s="74"/>
      <c r="J11" s="72"/>
    </row>
    <row r="12" spans="1:10" ht="24" customHeight="1">
      <c r="A12" s="15">
        <f t="shared" si="0"/>
        <v>105</v>
      </c>
      <c r="B12" s="57" t="s">
        <v>127</v>
      </c>
      <c r="C12" s="47"/>
      <c r="D12" s="51"/>
      <c r="E12" s="54"/>
      <c r="F12" s="54"/>
      <c r="G12" s="54"/>
      <c r="H12" s="55"/>
      <c r="I12" s="74"/>
      <c r="J12" s="72"/>
    </row>
    <row r="13" spans="1:10" ht="24" customHeight="1">
      <c r="A13" s="15">
        <f t="shared" si="0"/>
        <v>106</v>
      </c>
      <c r="B13" s="57" t="s">
        <v>74</v>
      </c>
      <c r="C13" s="47"/>
      <c r="D13" s="51"/>
      <c r="E13" s="54"/>
      <c r="F13" s="54"/>
      <c r="G13" s="54"/>
      <c r="H13" s="55"/>
      <c r="I13" s="74"/>
      <c r="J13" s="72"/>
    </row>
    <row r="14" spans="1:10" ht="24" customHeight="1">
      <c r="A14" s="15">
        <f t="shared" si="0"/>
        <v>107</v>
      </c>
      <c r="B14" s="57" t="s">
        <v>75</v>
      </c>
      <c r="C14" s="47"/>
      <c r="D14" s="51"/>
      <c r="E14" s="54"/>
      <c r="F14" s="54"/>
      <c r="G14" s="54"/>
      <c r="H14" s="55"/>
      <c r="I14" s="74"/>
      <c r="J14" s="72"/>
    </row>
    <row r="15" spans="1:10" ht="24" customHeight="1">
      <c r="A15" s="15">
        <f t="shared" si="0"/>
        <v>108</v>
      </c>
      <c r="B15" s="57" t="s">
        <v>76</v>
      </c>
      <c r="C15" s="47"/>
      <c r="D15" s="51"/>
      <c r="E15" s="54"/>
      <c r="F15" s="54"/>
      <c r="G15" s="54"/>
      <c r="H15" s="55"/>
      <c r="I15" s="74"/>
      <c r="J15" s="72"/>
    </row>
    <row r="16" spans="1:10" ht="24" customHeight="1">
      <c r="A16" s="15">
        <f t="shared" si="0"/>
        <v>109</v>
      </c>
      <c r="B16" s="57" t="s">
        <v>77</v>
      </c>
      <c r="C16" s="47"/>
      <c r="D16" s="51"/>
      <c r="E16" s="54"/>
      <c r="F16" s="54"/>
      <c r="G16" s="54"/>
      <c r="H16" s="55"/>
      <c r="I16" s="74"/>
      <c r="J16" s="72"/>
    </row>
    <row r="17" spans="1:10" ht="24" customHeight="1">
      <c r="A17" s="15">
        <f t="shared" si="0"/>
        <v>110</v>
      </c>
      <c r="B17" s="57" t="s">
        <v>128</v>
      </c>
      <c r="D17" s="51"/>
      <c r="E17" s="54"/>
      <c r="F17" s="54"/>
      <c r="G17" s="54"/>
      <c r="H17" s="55"/>
      <c r="I17" s="74"/>
      <c r="J17" s="72"/>
    </row>
    <row r="18" spans="1:10" ht="24" customHeight="1">
      <c r="A18" s="15">
        <f t="shared" si="0"/>
        <v>111</v>
      </c>
      <c r="B18" s="57" t="s">
        <v>129</v>
      </c>
      <c r="D18" s="51"/>
      <c r="E18" s="54"/>
      <c r="F18" s="54"/>
      <c r="G18" s="54"/>
      <c r="H18" s="55"/>
      <c r="I18" s="74"/>
      <c r="J18" s="72"/>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Tabelle15"/>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123</v>
      </c>
      <c r="B1" s="96"/>
      <c r="D1" s="48"/>
      <c r="E1" s="16"/>
      <c r="F1" s="16"/>
      <c r="G1" s="16"/>
      <c r="H1" s="16"/>
      <c r="I1" s="74"/>
      <c r="J1" s="72"/>
    </row>
    <row r="2" spans="1:10" ht="18.75" customHeight="1">
      <c r="A2" s="44" t="s">
        <v>122</v>
      </c>
      <c r="B2" s="60" t="s">
        <v>82</v>
      </c>
      <c r="C2" s="45"/>
      <c r="D2" s="94" t="s">
        <v>16</v>
      </c>
      <c r="E2" s="95"/>
      <c r="F2" s="95"/>
      <c r="G2" s="95"/>
      <c r="H2" s="95"/>
      <c r="I2" s="75"/>
      <c r="J2" s="73"/>
    </row>
    <row r="3" spans="2:10" ht="15.75" customHeight="1">
      <c r="B3" s="43" t="s">
        <v>37</v>
      </c>
      <c r="C3" s="46"/>
      <c r="D3" s="49" t="s">
        <v>15</v>
      </c>
      <c r="E3" s="50" t="s">
        <v>2</v>
      </c>
      <c r="F3" s="50" t="s">
        <v>1</v>
      </c>
      <c r="G3" s="50" t="s">
        <v>0</v>
      </c>
      <c r="H3" s="50" t="s">
        <v>14</v>
      </c>
      <c r="I3" s="74"/>
      <c r="J3" s="73"/>
    </row>
    <row r="4" spans="1:10" ht="24" customHeight="1">
      <c r="A4" s="15">
        <v>112</v>
      </c>
      <c r="B4" s="57" t="s">
        <v>130</v>
      </c>
      <c r="C4" s="47"/>
      <c r="D4" s="51"/>
      <c r="E4" s="52"/>
      <c r="F4" s="52"/>
      <c r="G4" s="52"/>
      <c r="H4" s="53"/>
      <c r="I4" s="74"/>
      <c r="J4" s="72"/>
    </row>
    <row r="5" spans="1:10" ht="24" customHeight="1">
      <c r="A5" s="15">
        <f>A4+1</f>
        <v>113</v>
      </c>
      <c r="B5" s="57" t="s">
        <v>131</v>
      </c>
      <c r="C5" s="47"/>
      <c r="D5" s="51"/>
      <c r="E5" s="54"/>
      <c r="F5" s="54"/>
      <c r="G5" s="54"/>
      <c r="H5" s="55"/>
      <c r="I5" s="74"/>
      <c r="J5" s="72"/>
    </row>
    <row r="6" spans="1:11" ht="24" customHeight="1">
      <c r="A6" s="15">
        <f>A5+1</f>
        <v>114</v>
      </c>
      <c r="B6" s="57" t="s">
        <v>132</v>
      </c>
      <c r="C6" s="47"/>
      <c r="D6" s="51"/>
      <c r="E6" s="54"/>
      <c r="F6" s="54"/>
      <c r="G6" s="54"/>
      <c r="H6" s="55"/>
      <c r="I6" s="74"/>
      <c r="J6" s="72"/>
      <c r="K6" s="16"/>
    </row>
    <row r="7" spans="1:11" ht="24" customHeight="1">
      <c r="A7" s="15">
        <f>A6+1</f>
        <v>115</v>
      </c>
      <c r="B7" s="57" t="s">
        <v>133</v>
      </c>
      <c r="C7" s="47"/>
      <c r="D7" s="51"/>
      <c r="E7" s="54"/>
      <c r="F7" s="54"/>
      <c r="G7" s="54"/>
      <c r="H7" s="55"/>
      <c r="I7" s="74"/>
      <c r="J7" s="72"/>
      <c r="K7" s="16"/>
    </row>
    <row r="8" spans="1:11" ht="24" customHeight="1">
      <c r="A8" s="15">
        <f>A7+1</f>
        <v>116</v>
      </c>
      <c r="B8" s="57" t="s">
        <v>134</v>
      </c>
      <c r="C8" s="47"/>
      <c r="D8" s="51"/>
      <c r="E8" s="54"/>
      <c r="F8" s="54"/>
      <c r="G8" s="54"/>
      <c r="H8" s="55"/>
      <c r="I8" s="74"/>
      <c r="J8" s="72"/>
      <c r="K8" s="16"/>
    </row>
    <row r="9" spans="1:11" ht="24" customHeight="1">
      <c r="A9" s="15">
        <f>A8+1</f>
        <v>117</v>
      </c>
      <c r="B9" s="58" t="s">
        <v>135</v>
      </c>
      <c r="C9" s="47"/>
      <c r="D9" s="51"/>
      <c r="E9" s="54"/>
      <c r="F9" s="54"/>
      <c r="G9" s="54"/>
      <c r="H9" s="55"/>
      <c r="I9" s="74"/>
      <c r="J9" s="72"/>
      <c r="K9" s="16"/>
    </row>
    <row r="10" spans="1:10" ht="24" customHeight="1">
      <c r="A10" s="76"/>
      <c r="B10" s="77"/>
      <c r="C10" s="47"/>
      <c r="D10" s="51"/>
      <c r="E10" s="78"/>
      <c r="F10" s="78"/>
      <c r="G10" s="78"/>
      <c r="H10" s="79"/>
      <c r="I10" s="74"/>
      <c r="J10" s="72"/>
    </row>
    <row r="11" spans="1:10" ht="24" customHeight="1">
      <c r="A11" s="80"/>
      <c r="B11" s="58"/>
      <c r="C11" s="47"/>
      <c r="D11" s="51"/>
      <c r="E11" s="51"/>
      <c r="F11" s="51"/>
      <c r="G11" s="51"/>
      <c r="H11" s="48"/>
      <c r="I11" s="74"/>
      <c r="J11" s="72"/>
    </row>
    <row r="12" spans="1:10" ht="24" customHeight="1">
      <c r="A12" s="80"/>
      <c r="B12" s="58"/>
      <c r="C12" s="47"/>
      <c r="D12" s="51"/>
      <c r="E12" s="51"/>
      <c r="F12" s="51"/>
      <c r="G12" s="51"/>
      <c r="H12" s="48"/>
      <c r="I12" s="74"/>
      <c r="J12" s="72"/>
    </row>
    <row r="13" spans="1:10" ht="24" customHeight="1">
      <c r="A13" s="80"/>
      <c r="B13" s="58"/>
      <c r="C13" s="47"/>
      <c r="D13" s="51"/>
      <c r="E13" s="51"/>
      <c r="F13" s="51"/>
      <c r="G13" s="51"/>
      <c r="H13" s="48"/>
      <c r="I13" s="74"/>
      <c r="J13" s="72"/>
    </row>
    <row r="14" spans="1:10" ht="24" customHeight="1">
      <c r="A14" s="80"/>
      <c r="B14" s="58"/>
      <c r="C14" s="47"/>
      <c r="D14" s="51"/>
      <c r="E14" s="51"/>
      <c r="F14" s="51"/>
      <c r="G14" s="51"/>
      <c r="H14" s="48"/>
      <c r="I14" s="74"/>
      <c r="J14" s="72"/>
    </row>
    <row r="15" spans="1:10" ht="24" customHeight="1">
      <c r="A15" s="80"/>
      <c r="B15" s="58"/>
      <c r="C15" s="47"/>
      <c r="D15" s="51"/>
      <c r="E15" s="51"/>
      <c r="F15" s="51"/>
      <c r="G15" s="51"/>
      <c r="H15" s="48"/>
      <c r="I15" s="74"/>
      <c r="J15" s="72"/>
    </row>
    <row r="16" spans="1:10" ht="24" customHeight="1">
      <c r="A16" s="80"/>
      <c r="B16" s="58"/>
      <c r="C16" s="47"/>
      <c r="D16" s="51"/>
      <c r="E16" s="51"/>
      <c r="F16" s="51"/>
      <c r="G16" s="51"/>
      <c r="H16" s="48"/>
      <c r="I16" s="74"/>
      <c r="J16" s="72"/>
    </row>
    <row r="17" spans="1:10" ht="24" customHeight="1">
      <c r="A17" s="80"/>
      <c r="B17" s="58"/>
      <c r="D17" s="51"/>
      <c r="E17" s="51"/>
      <c r="F17" s="51"/>
      <c r="G17" s="51"/>
      <c r="H17" s="48"/>
      <c r="I17" s="74"/>
      <c r="J17" s="72"/>
    </row>
    <row r="18" spans="1:10" ht="24" customHeight="1">
      <c r="A18" s="80"/>
      <c r="B18" s="58"/>
      <c r="D18" s="51"/>
      <c r="E18" s="51"/>
      <c r="F18" s="51"/>
      <c r="G18" s="51"/>
      <c r="H18" s="48"/>
      <c r="I18" s="74"/>
      <c r="J18" s="72"/>
    </row>
    <row r="19" spans="1:10" ht="23.25" customHeight="1">
      <c r="A19" s="81"/>
      <c r="B19" s="82"/>
      <c r="D19" s="48"/>
      <c r="E19" s="48"/>
      <c r="F19" s="48"/>
      <c r="G19" s="48"/>
      <c r="H19" s="17"/>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Tabelle3"/>
  <dimension ref="A1:M37"/>
  <sheetViews>
    <sheetView showGridLines="0" showRowColHeaders="0" showOutlineSymbols="0" workbookViewId="0" topLeftCell="A1">
      <selection activeCell="A1" sqref="A1:B1"/>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 min="13" max="13" width="13.28125" style="4" customWidth="1"/>
  </cols>
  <sheetData>
    <row r="1" spans="1:13" ht="22.5" customHeight="1">
      <c r="A1" s="91" t="s">
        <v>185</v>
      </c>
      <c r="B1" s="91"/>
      <c r="C1" s="22"/>
      <c r="D1" s="103">
        <f ca="1">TODAY()</f>
        <v>39134</v>
      </c>
      <c r="E1" s="103"/>
      <c r="F1" s="22"/>
      <c r="G1" s="22"/>
      <c r="I1" s="68"/>
      <c r="J1" s="72"/>
      <c r="M1" s="99"/>
    </row>
    <row r="2" spans="1:13" ht="18.75" customHeight="1">
      <c r="A2" s="87" t="s">
        <v>173</v>
      </c>
      <c r="B2" s="87"/>
      <c r="G2" s="6"/>
      <c r="I2" s="69"/>
      <c r="J2" s="73"/>
      <c r="M2" s="99"/>
    </row>
    <row r="3" spans="1:10" ht="15.75" customHeight="1">
      <c r="A3" s="87"/>
      <c r="B3" s="87"/>
      <c r="I3" s="69"/>
      <c r="J3" s="73"/>
    </row>
    <row r="4" spans="2:10" ht="24" customHeight="1">
      <c r="B4" s="104" t="s">
        <v>172</v>
      </c>
      <c r="F4" s="100" t="s">
        <v>149</v>
      </c>
      <c r="G4" s="101"/>
      <c r="H4" s="102"/>
      <c r="I4" s="69"/>
      <c r="J4" s="72"/>
    </row>
    <row r="5" spans="1:10" ht="24" customHeight="1">
      <c r="A5" s="65"/>
      <c r="B5" s="105"/>
      <c r="F5" s="98" t="s">
        <v>150</v>
      </c>
      <c r="G5" s="98"/>
      <c r="H5" s="98"/>
      <c r="I5" s="69"/>
      <c r="J5" s="72"/>
    </row>
    <row r="6" spans="6:11" ht="24" customHeight="1">
      <c r="F6" s="98"/>
      <c r="G6" s="98"/>
      <c r="H6" s="98"/>
      <c r="I6" s="69"/>
      <c r="J6" s="72"/>
      <c r="K6" s="4"/>
    </row>
    <row r="7" spans="6:11" ht="24" customHeight="1">
      <c r="F7" s="62"/>
      <c r="G7" s="23" t="str">
        <f>IF(SUM(Dat!Z16:Z28)&gt;0,"gespeichert","nicht gespeichert")</f>
        <v>nicht gespeichert</v>
      </c>
      <c r="H7" s="10"/>
      <c r="I7" s="69"/>
      <c r="J7" s="72"/>
      <c r="K7" s="4"/>
    </row>
    <row r="8" spans="6:11" ht="24" customHeight="1">
      <c r="F8" s="62"/>
      <c r="G8" s="23" t="str">
        <f>IF(SUM(Dat!AA16:AA28)&gt;0,"gespeichert","nicht gespeichert")</f>
        <v>nicht gespeichert</v>
      </c>
      <c r="H8" s="10"/>
      <c r="I8" s="69"/>
      <c r="J8" s="72"/>
      <c r="K8" s="4"/>
    </row>
    <row r="9" spans="6:11" ht="24" customHeight="1">
      <c r="F9" s="62"/>
      <c r="G9" s="23" t="str">
        <f>IF(SUM(Dat!AB16:AB28)&gt;0,"gespeichert","nicht gespeichert")</f>
        <v>nicht gespeichert</v>
      </c>
      <c r="H9" s="10"/>
      <c r="I9" s="69"/>
      <c r="J9" s="72"/>
      <c r="K9" s="4"/>
    </row>
    <row r="10" spans="6:11" ht="24" customHeight="1">
      <c r="F10" s="62"/>
      <c r="G10" s="23" t="str">
        <f>IF(SUM(Dat!AC16:AC28)&gt;0,"gespeichert","nicht gespeichert")</f>
        <v>nicht gespeichert</v>
      </c>
      <c r="H10" s="10"/>
      <c r="I10" s="69"/>
      <c r="J10" s="72"/>
      <c r="K10" s="4"/>
    </row>
    <row r="11" spans="7:10" ht="24" customHeight="1">
      <c r="G11" s="4"/>
      <c r="H11" s="21"/>
      <c r="I11" s="69"/>
      <c r="J11" s="72"/>
    </row>
    <row r="12" spans="7:10" ht="24" customHeight="1">
      <c r="G12" s="4"/>
      <c r="H12" s="23"/>
      <c r="I12" s="69"/>
      <c r="J12" s="72"/>
    </row>
    <row r="13" spans="7:10" ht="24" customHeight="1">
      <c r="G13" s="4"/>
      <c r="H13" s="23"/>
      <c r="I13" s="69"/>
      <c r="J13" s="72"/>
    </row>
    <row r="14" spans="7:10" ht="24" customHeight="1">
      <c r="G14" s="4"/>
      <c r="H14" s="23"/>
      <c r="I14" s="69"/>
      <c r="J14" s="72"/>
    </row>
    <row r="15" spans="1:10" ht="24" customHeight="1">
      <c r="A15" s="5"/>
      <c r="B15" s="3" t="s">
        <v>4</v>
      </c>
      <c r="I15" s="69"/>
      <c r="J15" s="72"/>
    </row>
    <row r="16" spans="1:10" ht="24" customHeight="1">
      <c r="A16" s="5"/>
      <c r="B16" s="8" t="s">
        <v>7</v>
      </c>
      <c r="E16" s="4"/>
      <c r="I16" s="69"/>
      <c r="J16" s="72"/>
    </row>
    <row r="17" spans="1:10" ht="24" customHeight="1">
      <c r="A17" s="5"/>
      <c r="B17" s="63" t="s">
        <v>152</v>
      </c>
      <c r="E17" s="4"/>
      <c r="G17" s="13"/>
      <c r="I17" s="69"/>
      <c r="J17" s="72"/>
    </row>
    <row r="18" spans="9:10" ht="24" customHeight="1">
      <c r="I18" s="69"/>
      <c r="J18" s="72"/>
    </row>
    <row r="19" spans="9:10" ht="24" customHeight="1">
      <c r="I19" s="4"/>
      <c r="J19" s="59"/>
    </row>
    <row r="20" spans="9:10" ht="28.5" customHeight="1">
      <c r="I20" s="12"/>
      <c r="J20" s="59"/>
    </row>
    <row r="21" spans="9:10" ht="10.5" customHeight="1">
      <c r="I21" s="4"/>
      <c r="J21" s="16"/>
    </row>
    <row r="22" ht="27" customHeight="1">
      <c r="I22" s="4"/>
    </row>
    <row r="23" ht="27" customHeight="1">
      <c r="I23" s="4"/>
    </row>
    <row r="24" ht="27" customHeight="1">
      <c r="I24" s="4"/>
    </row>
    <row r="25" ht="27" customHeight="1">
      <c r="I25" s="4"/>
    </row>
    <row r="26" ht="27" customHeight="1">
      <c r="I26" s="4"/>
    </row>
    <row r="27" ht="27" customHeight="1">
      <c r="I27" s="4"/>
    </row>
    <row r="28" ht="27" customHeight="1">
      <c r="I28" s="4"/>
    </row>
    <row r="29" ht="27" customHeight="1">
      <c r="I29" s="4"/>
    </row>
    <row r="30" ht="27" customHeight="1">
      <c r="I30" s="4"/>
    </row>
    <row r="31" ht="27" customHeight="1">
      <c r="I31" s="4"/>
    </row>
    <row r="32" ht="27" customHeight="1">
      <c r="I32" s="4"/>
    </row>
    <row r="33" ht="27" customHeight="1">
      <c r="I33" s="4"/>
    </row>
    <row r="34" ht="27" customHeight="1">
      <c r="I34" s="4"/>
    </row>
    <row r="35" ht="27" customHeight="1">
      <c r="I35" s="4"/>
    </row>
    <row r="36" ht="27" customHeight="1">
      <c r="I36" s="4"/>
    </row>
    <row r="37" ht="27" customHeight="1">
      <c r="I37" s="4"/>
    </row>
  </sheetData>
  <sheetProtection password="CA45" sheet="1" objects="1" scenarios="1"/>
  <mergeCells count="7">
    <mergeCell ref="F5:H6"/>
    <mergeCell ref="A1:B1"/>
    <mergeCell ref="M1:M2"/>
    <mergeCell ref="F4:H4"/>
    <mergeCell ref="D1:E1"/>
    <mergeCell ref="B4:B5"/>
    <mergeCell ref="A2:B3"/>
  </mergeCells>
  <conditionalFormatting sqref="G7:G10 H11:H14">
    <cfRule type="cellIs" priority="1" dxfId="0" operator="equal" stopIfTrue="1">
      <formula>"gespeichert"</formula>
    </cfRule>
    <cfRule type="cellIs" priority="2" dxfId="1" operator="notEqual" stopIfTrue="1">
      <formula>"gespeichert"</formula>
    </cfRule>
  </conditionalFormatting>
  <printOptions horizontalCentered="1"/>
  <pageMargins left="0.7874015748031497" right="0.7874015748031497" top="0.7874015748031497" bottom="0.984251968503937" header="0.5118110236220472" footer="0.5118110236220472"/>
  <pageSetup horizontalDpi="300" verticalDpi="300" orientation="landscape" paperSize="9" r:id="rId3"/>
  <headerFooter alignWithMargins="0">
    <oddFooter>&amp;L&amp;9© Dr. Michael Lemberger; Manfred Porsch, M.Ed.&amp;C&amp;9Kompetenz Lernen® - Potentialanalyse&amp;R&amp;9&amp;A, Seite &amp;P</oddFooter>
  </headerFooter>
  <drawing r:id="rId2"/>
  <legacyDrawing r:id="rId1"/>
</worksheet>
</file>

<file path=xl/worksheets/sheet13.xml><?xml version="1.0" encoding="utf-8"?>
<worksheet xmlns="http://schemas.openxmlformats.org/spreadsheetml/2006/main" xmlns:r="http://schemas.openxmlformats.org/officeDocument/2006/relationships">
  <sheetPr codeName="Tabelle10"/>
  <dimension ref="A1:J36"/>
  <sheetViews>
    <sheetView showGridLines="0" showRowColHeaders="0" showOutlineSymbols="0" zoomScaleSheetLayoutView="100" workbookViewId="0" topLeftCell="A1">
      <selection activeCell="A1" sqref="A1:G1"/>
    </sheetView>
  </sheetViews>
  <sheetFormatPr defaultColWidth="11.421875" defaultRowHeight="12.75"/>
  <cols>
    <col min="1" max="1" width="3.28125" style="0" customWidth="1"/>
    <col min="2" max="2" width="75.57421875" style="0" customWidth="1"/>
    <col min="3" max="3" width="0.5625" style="0" customWidth="1"/>
    <col min="4" max="8" width="9.421875" style="0" customWidth="1"/>
    <col min="9" max="9" width="0.42578125" style="0" customWidth="1"/>
    <col min="10" max="10" width="13.00390625" style="13" customWidth="1"/>
    <col min="12" max="12" width="9.57421875" style="0" customWidth="1"/>
  </cols>
  <sheetData>
    <row r="1" spans="1:10" ht="22.5" customHeight="1">
      <c r="A1" s="91" t="s">
        <v>3</v>
      </c>
      <c r="B1" s="91"/>
      <c r="C1" s="22"/>
      <c r="D1" s="103">
        <f ca="1">TODAY()</f>
        <v>39134</v>
      </c>
      <c r="E1" s="103"/>
      <c r="F1" s="22"/>
      <c r="G1" s="22"/>
      <c r="I1" s="68"/>
      <c r="J1" s="72"/>
    </row>
    <row r="2" spans="7:10" ht="18.75" customHeight="1">
      <c r="G2" s="6"/>
      <c r="I2" s="69"/>
      <c r="J2" s="73"/>
    </row>
    <row r="3" spans="9:10" ht="15.75" customHeight="1">
      <c r="I3" s="69"/>
      <c r="J3" s="73"/>
    </row>
    <row r="4" spans="6:10" ht="24" customHeight="1">
      <c r="F4" s="107" t="s">
        <v>156</v>
      </c>
      <c r="G4" s="108"/>
      <c r="I4" s="69"/>
      <c r="J4" s="72"/>
    </row>
    <row r="5" spans="6:10" ht="24" customHeight="1">
      <c r="F5" s="109"/>
      <c r="G5" s="110"/>
      <c r="I5" s="69"/>
      <c r="J5" s="72"/>
    </row>
    <row r="6" spans="6:10" ht="24" customHeight="1">
      <c r="F6" s="109"/>
      <c r="G6" s="110"/>
      <c r="I6" s="69"/>
      <c r="J6" s="72"/>
    </row>
    <row r="7" spans="6:10" ht="24" customHeight="1">
      <c r="F7" s="111"/>
      <c r="G7" s="112"/>
      <c r="I7" s="69"/>
      <c r="J7" s="72"/>
    </row>
    <row r="8" spans="5:10" ht="24" customHeight="1">
      <c r="E8" s="106" t="s">
        <v>155</v>
      </c>
      <c r="F8" s="106"/>
      <c r="G8" s="106"/>
      <c r="I8" s="69"/>
      <c r="J8" s="72"/>
    </row>
    <row r="9" spans="6:10" ht="24" customHeight="1">
      <c r="F9" s="64" t="s">
        <v>146</v>
      </c>
      <c r="G9" s="21" t="str">
        <f>IF(SUM(Dat!Z16:Z28)&gt;0,"gespeichert","nicht gespeichert")</f>
        <v>nicht gespeichert</v>
      </c>
      <c r="H9" s="10"/>
      <c r="I9" s="69"/>
      <c r="J9" s="72"/>
    </row>
    <row r="10" spans="6:10" ht="24" customHeight="1">
      <c r="F10" s="64" t="s">
        <v>147</v>
      </c>
      <c r="G10" s="21" t="str">
        <f>IF(SUM(Dat!AA16:AA28)&gt;0,"gespeichert","nicht gespeichert")</f>
        <v>nicht gespeichert</v>
      </c>
      <c r="H10" s="10"/>
      <c r="I10" s="69"/>
      <c r="J10" s="72"/>
    </row>
    <row r="11" spans="6:10" ht="24" customHeight="1">
      <c r="F11" s="64" t="s">
        <v>151</v>
      </c>
      <c r="G11" s="21" t="str">
        <f>IF(SUM(Dat!AB16:AB28)&gt;0,"gespeichert","nicht gespeichert")</f>
        <v>nicht gespeichert</v>
      </c>
      <c r="H11" s="10"/>
      <c r="I11" s="69"/>
      <c r="J11" s="72"/>
    </row>
    <row r="12" spans="6:10" ht="24" customHeight="1">
      <c r="F12" s="64" t="s">
        <v>148</v>
      </c>
      <c r="G12" s="21" t="str">
        <f>IF(SUM(Dat!AC16:AC28)&gt;0,"gespeichert","nicht gespeichert")</f>
        <v>nicht gespeichert</v>
      </c>
      <c r="H12" s="10"/>
      <c r="I12" s="69"/>
      <c r="J12" s="72"/>
    </row>
    <row r="13" spans="6:10" ht="24" customHeight="1">
      <c r="F13" s="20"/>
      <c r="H13" s="21"/>
      <c r="I13" s="69"/>
      <c r="J13" s="72"/>
    </row>
    <row r="14" spans="6:10" ht="24" customHeight="1">
      <c r="F14" s="20"/>
      <c r="G14" s="21"/>
      <c r="H14" s="10"/>
      <c r="I14" s="69"/>
      <c r="J14" s="72"/>
    </row>
    <row r="15" spans="6:10" ht="24" customHeight="1">
      <c r="F15" s="20"/>
      <c r="G15" s="21"/>
      <c r="H15" s="10"/>
      <c r="I15" s="69"/>
      <c r="J15" s="72"/>
    </row>
    <row r="16" spans="6:10" ht="24" customHeight="1">
      <c r="F16" s="20"/>
      <c r="G16" s="21"/>
      <c r="H16" s="10"/>
      <c r="I16" s="69"/>
      <c r="J16" s="72"/>
    </row>
    <row r="17" spans="6:10" ht="24" customHeight="1">
      <c r="F17" s="13"/>
      <c r="H17" s="13"/>
      <c r="I17" s="69"/>
      <c r="J17" s="72"/>
    </row>
    <row r="18" spans="9:10" ht="24" customHeight="1">
      <c r="I18" s="69"/>
      <c r="J18" s="72"/>
    </row>
    <row r="19" ht="24" customHeight="1">
      <c r="J19" s="16"/>
    </row>
    <row r="20" spans="8:9" ht="28.5" customHeight="1">
      <c r="H20" s="4"/>
      <c r="I20" s="12"/>
    </row>
    <row r="21" spans="8:10" ht="10.5" customHeight="1">
      <c r="H21" s="4"/>
      <c r="I21" s="4"/>
      <c r="J21" s="16"/>
    </row>
    <row r="22" spans="8:9" ht="27" customHeight="1">
      <c r="H22" s="4"/>
      <c r="I22" s="4"/>
    </row>
    <row r="23" spans="8:9" ht="27" customHeight="1">
      <c r="H23" s="4"/>
      <c r="I23" s="4"/>
    </row>
    <row r="24" spans="8:9" ht="27" customHeight="1">
      <c r="H24" s="4"/>
      <c r="I24" s="4"/>
    </row>
    <row r="25" spans="8:9" ht="27" customHeight="1">
      <c r="H25" s="4"/>
      <c r="I25" s="4"/>
    </row>
    <row r="26" spans="8:9" ht="27" customHeight="1">
      <c r="H26" s="4"/>
      <c r="I26" s="4"/>
    </row>
    <row r="27" spans="8:9" ht="27" customHeight="1">
      <c r="H27" s="4"/>
      <c r="I27" s="4"/>
    </row>
    <row r="28" spans="8:9" ht="27" customHeight="1">
      <c r="H28" s="4"/>
      <c r="I28" s="4"/>
    </row>
    <row r="29" spans="8:9" ht="27" customHeight="1">
      <c r="H29" s="4"/>
      <c r="I29" s="4"/>
    </row>
    <row r="30" spans="8:9" ht="27" customHeight="1">
      <c r="H30" s="4"/>
      <c r="I30" s="4"/>
    </row>
    <row r="31" spans="8:9" ht="27" customHeight="1">
      <c r="H31" s="4"/>
      <c r="I31" s="4"/>
    </row>
    <row r="32" spans="8:9" ht="27" customHeight="1">
      <c r="H32" s="4"/>
      <c r="I32" s="4"/>
    </row>
    <row r="33" spans="8:9" ht="27" customHeight="1">
      <c r="H33" s="4"/>
      <c r="I33" s="4"/>
    </row>
    <row r="34" spans="8:9" ht="27" customHeight="1">
      <c r="H34" s="4"/>
      <c r="I34" s="4"/>
    </row>
    <row r="35" spans="8:9" ht="27" customHeight="1">
      <c r="H35" s="4"/>
      <c r="I35" s="4"/>
    </row>
    <row r="36" spans="8:9" ht="27" customHeight="1">
      <c r="H36" s="4"/>
      <c r="I36" s="4"/>
    </row>
    <row r="37" ht="27" customHeight="1"/>
  </sheetData>
  <sheetProtection password="CA45" sheet="1" objects="1" scenarios="1"/>
  <mergeCells count="4">
    <mergeCell ref="E8:G8"/>
    <mergeCell ref="F4:G7"/>
    <mergeCell ref="D1:E1"/>
    <mergeCell ref="A1:B1"/>
  </mergeCells>
  <conditionalFormatting sqref="G9:G12 G14:G16 H13">
    <cfRule type="cellIs" priority="1" dxfId="0" operator="equal" stopIfTrue="1">
      <formula>"gespeichert"</formula>
    </cfRule>
    <cfRule type="cellIs" priority="2" dxfId="1" operator="notEqual" stopIfTrue="1">
      <formula>"gespeichert"</formula>
    </cfRule>
  </conditionalFormatting>
  <printOptions horizontalCentered="1"/>
  <pageMargins left="0.7874015748031497" right="0.7874015748031497" top="0.7874015748031497" bottom="0.984251968503937" header="0.5118110236220472" footer="0.5118110236220472"/>
  <pageSetup horizontalDpi="300" verticalDpi="300" orientation="landscape" paperSize="9" r:id="rId3"/>
  <headerFooter alignWithMargins="0">
    <oddFooter>&amp;L&amp;9© Dr. Michael Lemberger; Manfred Porsch, M.Ed.&amp;C&amp;9Kompetenz Lernen® - Potentialanalyse&amp;R&amp;9&amp;A, Seite &amp;P</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Tabelle2"/>
  <dimension ref="A1:AJ36"/>
  <sheetViews>
    <sheetView showGridLines="0" showRowColHeaders="0" showOutlineSymbols="0" workbookViewId="0" topLeftCell="A1">
      <selection activeCell="Z16" sqref="Z16:AG28"/>
    </sheetView>
  </sheetViews>
  <sheetFormatPr defaultColWidth="11.421875" defaultRowHeight="12.75"/>
  <cols>
    <col min="1" max="24" width="4.7109375" style="0" customWidth="1"/>
    <col min="26" max="26" width="7.8515625" style="0" customWidth="1"/>
    <col min="27" max="32" width="7.28125" style="0" customWidth="1"/>
    <col min="33" max="33" width="7.140625" style="0" customWidth="1"/>
    <col min="34" max="35" width="6.8515625" style="9" customWidth="1"/>
    <col min="36" max="37" width="7.140625" style="0" customWidth="1"/>
  </cols>
  <sheetData>
    <row r="1" spans="1:29" ht="12.75">
      <c r="A1" s="113" t="s">
        <v>136</v>
      </c>
      <c r="B1" s="114"/>
      <c r="C1" s="113" t="s">
        <v>137</v>
      </c>
      <c r="D1" s="114"/>
      <c r="E1" s="113" t="s">
        <v>138</v>
      </c>
      <c r="F1" s="114"/>
      <c r="G1" s="113" t="s">
        <v>139</v>
      </c>
      <c r="H1" s="114"/>
      <c r="I1" s="113" t="s">
        <v>144</v>
      </c>
      <c r="J1" s="114"/>
      <c r="K1" s="113" t="s">
        <v>140</v>
      </c>
      <c r="L1" s="114"/>
      <c r="M1" s="113" t="s">
        <v>145</v>
      </c>
      <c r="N1" s="114"/>
      <c r="O1" s="113" t="s">
        <v>141</v>
      </c>
      <c r="P1" s="114"/>
      <c r="Q1" s="113" t="s">
        <v>142</v>
      </c>
      <c r="R1" s="114"/>
      <c r="S1" s="113" t="s">
        <v>143</v>
      </c>
      <c r="T1" s="114"/>
      <c r="U1" s="113"/>
      <c r="V1" s="114"/>
      <c r="W1" s="113"/>
      <c r="X1" s="114"/>
      <c r="Y1" t="str">
        <f>A1</f>
        <v>Meth-1</v>
      </c>
      <c r="Z1" s="33">
        <f>B17</f>
        <v>0</v>
      </c>
      <c r="AB1" t="s">
        <v>153</v>
      </c>
      <c r="AC1" s="35">
        <f>IF(SUM(Z1:Z2)&gt;0,AVERAGE(Z1:Z2),"")</f>
      </c>
    </row>
    <row r="2" spans="1:29" ht="12.75">
      <c r="A2" s="29"/>
      <c r="B2" s="31">
        <f>IF(A2=5,0,IF(A2=4,25,IF(A2=3,50,IF(A2=2,75,IF(A2=1,100,"")))))</f>
      </c>
      <c r="C2" s="30"/>
      <c r="D2" s="31">
        <f aca="true" t="shared" si="0" ref="D2:D16">IF(C2=5,0,IF(C2=4,25,IF(C2=3,50,IF(C2=2,75,IF(C2=1,100,"")))))</f>
      </c>
      <c r="E2" s="30"/>
      <c r="F2" s="31">
        <f aca="true" t="shared" si="1" ref="F2:F16">IF(E2=5,0,IF(E2=4,25,IF(E2=3,50,IF(E2=2,75,IF(E2=1,100,"")))))</f>
      </c>
      <c r="G2" s="30"/>
      <c r="H2" s="31">
        <f aca="true" t="shared" si="2" ref="H2:H16">IF(G2=5,0,IF(G2=4,25,IF(G2=3,50,IF(G2=2,75,IF(G2=1,100,"")))))</f>
      </c>
      <c r="I2" s="30"/>
      <c r="J2" s="31">
        <f aca="true" t="shared" si="3" ref="J2:J16">IF(I2=5,0,IF(I2=4,25,IF(I2=3,50,IF(I2=2,75,IF(I2=1,100,"")))))</f>
      </c>
      <c r="K2" s="30"/>
      <c r="L2" s="31">
        <f aca="true" t="shared" si="4" ref="L2:L16">IF(K2=5,0,IF(K2=4,25,IF(K2=3,50,IF(K2=2,75,IF(K2=1,100,"")))))</f>
      </c>
      <c r="M2" s="29"/>
      <c r="N2" s="31">
        <f aca="true" t="shared" si="5" ref="N2:N16">IF(M2=5,0,IF(M2=4,25,IF(M2=3,50,IF(M2=2,75,IF(M2=1,100,"")))))</f>
      </c>
      <c r="O2" s="29"/>
      <c r="P2" s="31">
        <f aca="true" t="shared" si="6" ref="P2:P16">IF(O2=5,0,IF(O2=4,25,IF(O2=3,50,IF(O2=2,75,IF(O2=1,100,"")))))</f>
      </c>
      <c r="Q2" s="30"/>
      <c r="R2" s="31">
        <f aca="true" t="shared" si="7" ref="R2:R16">IF(Q2=5,0,IF(Q2=4,25,IF(Q2=3,50,IF(Q2=2,75,IF(Q2=1,100,"")))))</f>
      </c>
      <c r="S2" s="29"/>
      <c r="T2" s="31">
        <f aca="true" t="shared" si="8" ref="T2:T16">IF(S2=5,0,IF(S2=4,25,IF(S2=3,50,IF(S2=2,75,IF(S2=1,100,"")))))</f>
      </c>
      <c r="U2" s="29"/>
      <c r="V2" s="31">
        <f aca="true" t="shared" si="9" ref="V2:V16">IF(U2=5,0,IF(U2=4,25,IF(U2=3,50,IF(U2=2,75,IF(U2=1,100,"")))))</f>
      </c>
      <c r="W2" s="29"/>
      <c r="X2" s="31">
        <f aca="true" t="shared" si="10" ref="X2:X16">IF(W2=5,0,IF(W2=4,25,IF(W2=3,50,IF(W2=2,75,IF(W2=1,100,"")))))</f>
      </c>
      <c r="Y2" t="str">
        <f>C1</f>
        <v>Meth-2</v>
      </c>
      <c r="Z2" s="33">
        <f>D17</f>
        <v>0</v>
      </c>
      <c r="AB2" t="s">
        <v>154</v>
      </c>
      <c r="AC2" s="35">
        <f>Z3</f>
        <v>0</v>
      </c>
    </row>
    <row r="3" spans="1:29" ht="12.75">
      <c r="A3" s="29"/>
      <c r="B3" s="31">
        <f aca="true" t="shared" si="11" ref="B3:B16">IF(A3=5,0,IF(A3=4,25,IF(A3=3,50,IF(A3=2,75,IF(A3=1,100,"")))))</f>
      </c>
      <c r="C3" s="30"/>
      <c r="D3" s="31">
        <f t="shared" si="0"/>
      </c>
      <c r="E3" s="30"/>
      <c r="F3" s="31">
        <f t="shared" si="1"/>
      </c>
      <c r="G3" s="30"/>
      <c r="H3" s="31">
        <f t="shared" si="2"/>
      </c>
      <c r="I3" s="30"/>
      <c r="J3" s="31">
        <f t="shared" si="3"/>
      </c>
      <c r="K3" s="30"/>
      <c r="L3" s="31">
        <f t="shared" si="4"/>
      </c>
      <c r="M3" s="29"/>
      <c r="N3" s="31">
        <f t="shared" si="5"/>
      </c>
      <c r="O3" s="29"/>
      <c r="P3" s="31">
        <f t="shared" si="6"/>
      </c>
      <c r="Q3" s="30"/>
      <c r="R3" s="31">
        <f t="shared" si="7"/>
      </c>
      <c r="S3" s="29"/>
      <c r="T3" s="31">
        <f t="shared" si="8"/>
      </c>
      <c r="U3" s="29"/>
      <c r="V3" s="31">
        <f t="shared" si="9"/>
      </c>
      <c r="W3" s="29"/>
      <c r="X3" s="31">
        <f t="shared" si="10"/>
      </c>
      <c r="Y3" t="str">
        <f>E1</f>
        <v>Lern</v>
      </c>
      <c r="Z3" s="33">
        <f>F17</f>
        <v>0</v>
      </c>
      <c r="AB3" t="s">
        <v>157</v>
      </c>
      <c r="AC3" s="35">
        <f>IF(SUM(Z4:Z5)&gt;0,AVERAGE(Z4:Z5),"")</f>
      </c>
    </row>
    <row r="4" spans="1:29" ht="12.75">
      <c r="A4" s="29"/>
      <c r="B4" s="31">
        <f t="shared" si="11"/>
      </c>
      <c r="C4" s="30"/>
      <c r="D4" s="31">
        <f t="shared" si="0"/>
      </c>
      <c r="E4" s="30"/>
      <c r="F4" s="31">
        <f t="shared" si="1"/>
      </c>
      <c r="G4" s="30"/>
      <c r="H4" s="31">
        <f t="shared" si="2"/>
      </c>
      <c r="I4" s="30"/>
      <c r="J4" s="31">
        <f t="shared" si="3"/>
      </c>
      <c r="K4" s="30"/>
      <c r="L4" s="31">
        <f t="shared" si="4"/>
      </c>
      <c r="M4" s="29"/>
      <c r="N4" s="31">
        <f t="shared" si="5"/>
      </c>
      <c r="O4" s="29"/>
      <c r="P4" s="31">
        <f t="shared" si="6"/>
      </c>
      <c r="Q4" s="30"/>
      <c r="R4" s="31">
        <f t="shared" si="7"/>
      </c>
      <c r="S4" s="29"/>
      <c r="T4" s="31">
        <f t="shared" si="8"/>
      </c>
      <c r="U4" s="29"/>
      <c r="V4" s="31">
        <f t="shared" si="9"/>
      </c>
      <c r="W4" s="29"/>
      <c r="X4" s="31">
        <f t="shared" si="10"/>
      </c>
      <c r="Y4" t="str">
        <f>G1</f>
        <v>Kom-1</v>
      </c>
      <c r="Z4" s="33">
        <f>H17</f>
        <v>0</v>
      </c>
      <c r="AB4" t="s">
        <v>158</v>
      </c>
      <c r="AC4" s="35">
        <f>IF(SUM(Z6:Z7)&gt;0,AVERAGE(Z6:Z7),"")</f>
      </c>
    </row>
    <row r="5" spans="1:29" ht="12.75">
      <c r="A5" s="29"/>
      <c r="B5" s="31">
        <f t="shared" si="11"/>
      </c>
      <c r="C5" s="30"/>
      <c r="D5" s="31">
        <f t="shared" si="0"/>
      </c>
      <c r="E5" s="30"/>
      <c r="F5" s="31">
        <f t="shared" si="1"/>
      </c>
      <c r="G5" s="30"/>
      <c r="H5" s="31">
        <f t="shared" si="2"/>
      </c>
      <c r="I5" s="30"/>
      <c r="J5" s="31">
        <f t="shared" si="3"/>
      </c>
      <c r="K5" s="30"/>
      <c r="L5" s="31">
        <f t="shared" si="4"/>
      </c>
      <c r="M5" s="29"/>
      <c r="N5" s="31">
        <f t="shared" si="5"/>
      </c>
      <c r="O5" s="29"/>
      <c r="P5" s="31">
        <f t="shared" si="6"/>
      </c>
      <c r="Q5" s="30"/>
      <c r="R5" s="31">
        <f t="shared" si="7"/>
      </c>
      <c r="S5" s="29"/>
      <c r="T5" s="31">
        <f t="shared" si="8"/>
      </c>
      <c r="U5" s="29"/>
      <c r="V5" s="31">
        <f t="shared" si="9"/>
      </c>
      <c r="W5" s="29"/>
      <c r="X5" s="31">
        <f t="shared" si="10"/>
      </c>
      <c r="Y5" t="str">
        <f>I1</f>
        <v>Kom-2</v>
      </c>
      <c r="Z5" s="33">
        <f>J17</f>
        <v>0</v>
      </c>
      <c r="AB5" t="s">
        <v>159</v>
      </c>
      <c r="AC5" s="35">
        <f>Z8</f>
        <v>0</v>
      </c>
    </row>
    <row r="6" spans="1:29" ht="12.75">
      <c r="A6" s="29"/>
      <c r="B6" s="31">
        <f t="shared" si="11"/>
      </c>
      <c r="C6" s="30"/>
      <c r="D6" s="31">
        <f t="shared" si="0"/>
      </c>
      <c r="E6" s="30"/>
      <c r="F6" s="31">
        <f t="shared" si="1"/>
      </c>
      <c r="G6" s="30"/>
      <c r="H6" s="31">
        <f t="shared" si="2"/>
      </c>
      <c r="I6" s="30"/>
      <c r="J6" s="31">
        <f t="shared" si="3"/>
      </c>
      <c r="K6" s="30"/>
      <c r="L6" s="31">
        <f t="shared" si="4"/>
      </c>
      <c r="M6" s="29"/>
      <c r="N6" s="31">
        <f t="shared" si="5"/>
      </c>
      <c r="O6" s="29"/>
      <c r="P6" s="31">
        <f t="shared" si="6"/>
      </c>
      <c r="Q6" s="30"/>
      <c r="R6" s="31">
        <f t="shared" si="7"/>
      </c>
      <c r="S6" s="29"/>
      <c r="T6" s="31">
        <f t="shared" si="8"/>
      </c>
      <c r="U6" s="29"/>
      <c r="V6" s="31">
        <f t="shared" si="9"/>
      </c>
      <c r="W6" s="29"/>
      <c r="X6" s="31">
        <f t="shared" si="10"/>
      </c>
      <c r="Y6" t="str">
        <f>K1</f>
        <v>Tea-1</v>
      </c>
      <c r="Z6" s="33">
        <f>L17</f>
        <v>0</v>
      </c>
      <c r="AB6" t="s">
        <v>160</v>
      </c>
      <c r="AC6" s="35">
        <f>IF(SUM(Z9:Z10)&gt;0,AVERAGE(Z9:Z10),"")</f>
      </c>
    </row>
    <row r="7" spans="1:26" ht="12.75">
      <c r="A7" s="29"/>
      <c r="B7" s="31">
        <f t="shared" si="11"/>
      </c>
      <c r="C7" s="30"/>
      <c r="D7" s="31">
        <f t="shared" si="0"/>
      </c>
      <c r="E7" s="30"/>
      <c r="F7" s="31">
        <f t="shared" si="1"/>
      </c>
      <c r="G7" s="30"/>
      <c r="H7" s="31">
        <f t="shared" si="2"/>
      </c>
      <c r="I7" s="30"/>
      <c r="J7" s="31">
        <f t="shared" si="3"/>
      </c>
      <c r="K7" s="30"/>
      <c r="L7" s="31">
        <f t="shared" si="4"/>
      </c>
      <c r="M7" s="29"/>
      <c r="N7" s="31">
        <f t="shared" si="5"/>
      </c>
      <c r="O7" s="29"/>
      <c r="P7" s="31">
        <f t="shared" si="6"/>
      </c>
      <c r="Q7" s="30"/>
      <c r="R7" s="31">
        <f t="shared" si="7"/>
      </c>
      <c r="S7" s="29"/>
      <c r="T7" s="31">
        <f t="shared" si="8"/>
      </c>
      <c r="U7" s="29"/>
      <c r="V7" s="31">
        <f t="shared" si="9"/>
      </c>
      <c r="W7" s="29"/>
      <c r="X7" s="31">
        <f t="shared" si="10"/>
      </c>
      <c r="Y7" t="str">
        <f>M1</f>
        <v>Tea-2</v>
      </c>
      <c r="Z7" s="33">
        <f>N17</f>
        <v>0</v>
      </c>
    </row>
    <row r="8" spans="1:26" ht="12.75">
      <c r="A8" s="29"/>
      <c r="B8" s="31">
        <f t="shared" si="11"/>
      </c>
      <c r="C8" s="30"/>
      <c r="D8" s="31">
        <f t="shared" si="0"/>
      </c>
      <c r="E8" s="30"/>
      <c r="F8" s="31">
        <f t="shared" si="1"/>
      </c>
      <c r="G8" s="30"/>
      <c r="H8" s="31">
        <f t="shared" si="2"/>
      </c>
      <c r="I8" s="30"/>
      <c r="J8" s="31">
        <f t="shared" si="3"/>
      </c>
      <c r="K8" s="30"/>
      <c r="L8" s="31">
        <f t="shared" si="4"/>
      </c>
      <c r="M8" s="29"/>
      <c r="N8" s="31">
        <f t="shared" si="5"/>
      </c>
      <c r="O8" s="29"/>
      <c r="P8" s="31">
        <f t="shared" si="6"/>
      </c>
      <c r="Q8" s="30"/>
      <c r="R8" s="31">
        <f t="shared" si="7"/>
      </c>
      <c r="S8" s="29"/>
      <c r="T8" s="31">
        <f t="shared" si="8"/>
      </c>
      <c r="U8" s="29"/>
      <c r="V8" s="31">
        <f t="shared" si="9"/>
      </c>
      <c r="W8" s="29"/>
      <c r="X8" s="31">
        <f t="shared" si="10"/>
      </c>
      <c r="Y8" t="str">
        <f>O1</f>
        <v>Mod</v>
      </c>
      <c r="Z8" s="34">
        <f>P17</f>
        <v>0</v>
      </c>
    </row>
    <row r="9" spans="1:26" ht="12.75">
      <c r="A9" s="29"/>
      <c r="B9" s="31">
        <f t="shared" si="11"/>
      </c>
      <c r="C9" s="30"/>
      <c r="D9" s="31">
        <f t="shared" si="0"/>
      </c>
      <c r="E9" s="30"/>
      <c r="F9" s="31">
        <f t="shared" si="1"/>
      </c>
      <c r="G9" s="30"/>
      <c r="H9" s="31">
        <f t="shared" si="2"/>
      </c>
      <c r="I9" s="30"/>
      <c r="J9" s="31">
        <f t="shared" si="3"/>
      </c>
      <c r="K9" s="30"/>
      <c r="L9" s="31">
        <f t="shared" si="4"/>
      </c>
      <c r="M9" s="29"/>
      <c r="N9" s="31">
        <f t="shared" si="5"/>
      </c>
      <c r="O9" s="29"/>
      <c r="P9" s="31">
        <f t="shared" si="6"/>
      </c>
      <c r="Q9" s="30"/>
      <c r="R9" s="31">
        <f t="shared" si="7"/>
      </c>
      <c r="S9" s="29"/>
      <c r="T9" s="31">
        <f t="shared" si="8"/>
      </c>
      <c r="U9" s="29"/>
      <c r="V9" s="31">
        <f t="shared" si="9"/>
      </c>
      <c r="W9" s="29"/>
      <c r="X9" s="31">
        <f t="shared" si="10"/>
      </c>
      <c r="Y9" t="str">
        <f>Q1</f>
        <v>Pr-1</v>
      </c>
      <c r="Z9" s="33">
        <f>R17</f>
        <v>0</v>
      </c>
    </row>
    <row r="10" spans="1:26" ht="12.75">
      <c r="A10" s="29"/>
      <c r="B10" s="31">
        <f t="shared" si="11"/>
      </c>
      <c r="C10" s="30"/>
      <c r="D10" s="31">
        <f t="shared" si="0"/>
      </c>
      <c r="E10" s="30"/>
      <c r="F10" s="31">
        <f t="shared" si="1"/>
      </c>
      <c r="G10" s="30"/>
      <c r="H10" s="31">
        <f t="shared" si="2"/>
      </c>
      <c r="I10" s="30"/>
      <c r="J10" s="31">
        <f t="shared" si="3"/>
      </c>
      <c r="K10" s="30"/>
      <c r="L10" s="31">
        <f t="shared" si="4"/>
      </c>
      <c r="M10" s="29"/>
      <c r="N10" s="31">
        <f t="shared" si="5"/>
      </c>
      <c r="O10" s="29"/>
      <c r="P10" s="31">
        <f t="shared" si="6"/>
      </c>
      <c r="Q10" s="30"/>
      <c r="R10" s="31">
        <f t="shared" si="7"/>
      </c>
      <c r="S10" s="29"/>
      <c r="T10" s="31">
        <f t="shared" si="8"/>
      </c>
      <c r="U10" s="29"/>
      <c r="V10" s="31">
        <f t="shared" si="9"/>
      </c>
      <c r="W10" s="29"/>
      <c r="X10" s="31">
        <f t="shared" si="10"/>
      </c>
      <c r="Y10" t="str">
        <f>S1</f>
        <v>Pr-2</v>
      </c>
      <c r="Z10" s="33">
        <f>T17</f>
        <v>0</v>
      </c>
    </row>
    <row r="11" spans="1:26" ht="12.75">
      <c r="A11" s="29"/>
      <c r="B11" s="31">
        <f t="shared" si="11"/>
      </c>
      <c r="C11" s="30"/>
      <c r="D11" s="31">
        <f t="shared" si="0"/>
      </c>
      <c r="E11" s="30"/>
      <c r="F11" s="31">
        <f t="shared" si="1"/>
      </c>
      <c r="G11" s="30"/>
      <c r="H11" s="31">
        <f t="shared" si="2"/>
      </c>
      <c r="I11" s="30"/>
      <c r="J11" s="31">
        <f t="shared" si="3"/>
      </c>
      <c r="K11" s="30"/>
      <c r="L11" s="31">
        <f t="shared" si="4"/>
      </c>
      <c r="M11" s="29"/>
      <c r="N11" s="31">
        <f t="shared" si="5"/>
      </c>
      <c r="O11" s="29"/>
      <c r="P11" s="31">
        <f t="shared" si="6"/>
      </c>
      <c r="Q11" s="30"/>
      <c r="R11" s="31">
        <f t="shared" si="7"/>
      </c>
      <c r="S11" s="29"/>
      <c r="T11" s="31">
        <f t="shared" si="8"/>
      </c>
      <c r="U11" s="29"/>
      <c r="V11" s="31">
        <f t="shared" si="9"/>
      </c>
      <c r="W11" s="29"/>
      <c r="X11" s="31">
        <f t="shared" si="10"/>
      </c>
      <c r="Z11" s="33">
        <f>V17</f>
        <v>0</v>
      </c>
    </row>
    <row r="12" spans="1:26" ht="12.75">
      <c r="A12" s="29"/>
      <c r="B12" s="31">
        <f t="shared" si="11"/>
      </c>
      <c r="C12" s="30"/>
      <c r="D12" s="31">
        <f t="shared" si="0"/>
      </c>
      <c r="E12" s="30"/>
      <c r="F12" s="31">
        <f t="shared" si="1"/>
      </c>
      <c r="G12" s="30"/>
      <c r="H12" s="31">
        <f t="shared" si="2"/>
      </c>
      <c r="I12" s="30"/>
      <c r="J12" s="31">
        <f t="shared" si="3"/>
      </c>
      <c r="K12" s="30"/>
      <c r="L12" s="31">
        <f t="shared" si="4"/>
      </c>
      <c r="M12" s="29"/>
      <c r="N12" s="31">
        <f t="shared" si="5"/>
      </c>
      <c r="O12" s="29"/>
      <c r="P12" s="31">
        <f t="shared" si="6"/>
      </c>
      <c r="Q12" s="30"/>
      <c r="R12" s="31">
        <f t="shared" si="7"/>
      </c>
      <c r="S12" s="29"/>
      <c r="T12" s="31">
        <f t="shared" si="8"/>
      </c>
      <c r="U12" s="29"/>
      <c r="V12" s="31">
        <f t="shared" si="9"/>
      </c>
      <c r="W12" s="29"/>
      <c r="X12" s="31">
        <f t="shared" si="10"/>
      </c>
      <c r="Z12" s="33">
        <f>X17</f>
        <v>0</v>
      </c>
    </row>
    <row r="13" spans="1:24" ht="12.75">
      <c r="A13" s="29"/>
      <c r="B13" s="31">
        <f t="shared" si="11"/>
      </c>
      <c r="C13" s="30"/>
      <c r="D13" s="31">
        <f t="shared" si="0"/>
      </c>
      <c r="E13" s="30"/>
      <c r="F13" s="31">
        <f t="shared" si="1"/>
      </c>
      <c r="G13" s="30"/>
      <c r="H13" s="31">
        <f t="shared" si="2"/>
      </c>
      <c r="I13" s="30"/>
      <c r="J13" s="31">
        <f t="shared" si="3"/>
      </c>
      <c r="K13" s="30"/>
      <c r="L13" s="31">
        <f t="shared" si="4"/>
      </c>
      <c r="M13" s="29"/>
      <c r="N13" s="31">
        <f t="shared" si="5"/>
      </c>
      <c r="O13" s="29"/>
      <c r="P13" s="31">
        <f t="shared" si="6"/>
      </c>
      <c r="Q13" s="30"/>
      <c r="R13" s="31">
        <f t="shared" si="7"/>
      </c>
      <c r="S13" s="29"/>
      <c r="T13" s="31">
        <f t="shared" si="8"/>
      </c>
      <c r="U13" s="29"/>
      <c r="V13" s="31">
        <f t="shared" si="9"/>
      </c>
      <c r="W13" s="29"/>
      <c r="X13" s="31">
        <f t="shared" si="10"/>
      </c>
    </row>
    <row r="14" spans="1:24" ht="12.75">
      <c r="A14" s="29"/>
      <c r="B14" s="31">
        <f t="shared" si="11"/>
      </c>
      <c r="C14" s="30"/>
      <c r="D14" s="31">
        <f t="shared" si="0"/>
      </c>
      <c r="E14" s="30"/>
      <c r="F14" s="31">
        <f t="shared" si="1"/>
      </c>
      <c r="G14" s="30"/>
      <c r="H14" s="31">
        <f t="shared" si="2"/>
      </c>
      <c r="I14" s="30"/>
      <c r="J14" s="31">
        <f t="shared" si="3"/>
      </c>
      <c r="K14" s="30"/>
      <c r="L14" s="31">
        <f t="shared" si="4"/>
      </c>
      <c r="M14" s="29"/>
      <c r="N14" s="31">
        <f t="shared" si="5"/>
      </c>
      <c r="O14" s="29"/>
      <c r="P14" s="31">
        <f t="shared" si="6"/>
      </c>
      <c r="Q14" s="30"/>
      <c r="R14" s="31">
        <f t="shared" si="7"/>
      </c>
      <c r="S14" s="29"/>
      <c r="T14" s="31">
        <f t="shared" si="8"/>
      </c>
      <c r="U14" s="29"/>
      <c r="V14" s="31">
        <f t="shared" si="9"/>
      </c>
      <c r="W14" s="29"/>
      <c r="X14" s="31">
        <f t="shared" si="10"/>
      </c>
    </row>
    <row r="15" spans="1:36" ht="12.75">
      <c r="A15" s="29"/>
      <c r="B15" s="31">
        <f t="shared" si="11"/>
      </c>
      <c r="C15" s="30"/>
      <c r="D15" s="31">
        <f t="shared" si="0"/>
      </c>
      <c r="E15" s="30"/>
      <c r="F15" s="31">
        <f t="shared" si="1"/>
      </c>
      <c r="G15" s="30"/>
      <c r="H15" s="31">
        <f t="shared" si="2"/>
      </c>
      <c r="I15" s="30"/>
      <c r="J15" s="31">
        <f t="shared" si="3"/>
      </c>
      <c r="K15" s="30"/>
      <c r="L15" s="31">
        <f t="shared" si="4"/>
      </c>
      <c r="M15" s="29"/>
      <c r="N15" s="31">
        <f t="shared" si="5"/>
      </c>
      <c r="O15" s="29"/>
      <c r="P15" s="31">
        <f t="shared" si="6"/>
      </c>
      <c r="Q15" s="30"/>
      <c r="R15" s="31">
        <f t="shared" si="7"/>
      </c>
      <c r="S15" s="29"/>
      <c r="T15" s="31">
        <f t="shared" si="8"/>
      </c>
      <c r="U15" s="29"/>
      <c r="V15" s="31">
        <f t="shared" si="9"/>
      </c>
      <c r="W15" s="29"/>
      <c r="X15" s="31">
        <f t="shared" si="10"/>
      </c>
      <c r="Z15" s="3" t="s">
        <v>146</v>
      </c>
      <c r="AA15" s="3" t="s">
        <v>147</v>
      </c>
      <c r="AB15" s="3" t="s">
        <v>151</v>
      </c>
      <c r="AC15" s="3" t="s">
        <v>148</v>
      </c>
      <c r="AD15" s="3"/>
      <c r="AE15" s="3"/>
      <c r="AF15" s="3"/>
      <c r="AG15" s="3"/>
      <c r="AH15" s="1" t="s">
        <v>8</v>
      </c>
      <c r="AI15" s="1" t="s">
        <v>9</v>
      </c>
      <c r="AJ15" s="3" t="s">
        <v>10</v>
      </c>
    </row>
    <row r="16" spans="1:36" ht="12.75">
      <c r="A16" s="29"/>
      <c r="B16" s="31">
        <f t="shared" si="11"/>
      </c>
      <c r="C16" s="30"/>
      <c r="D16" s="31">
        <f t="shared" si="0"/>
      </c>
      <c r="E16" s="30"/>
      <c r="F16" s="31">
        <f t="shared" si="1"/>
      </c>
      <c r="G16" s="30"/>
      <c r="H16" s="31">
        <f t="shared" si="2"/>
      </c>
      <c r="I16" s="30"/>
      <c r="J16" s="31">
        <f t="shared" si="3"/>
      </c>
      <c r="K16" s="30"/>
      <c r="L16" s="31">
        <f t="shared" si="4"/>
      </c>
      <c r="M16" s="29"/>
      <c r="N16" s="31">
        <f t="shared" si="5"/>
      </c>
      <c r="O16" s="29"/>
      <c r="P16" s="31">
        <f t="shared" si="6"/>
      </c>
      <c r="Q16" s="30"/>
      <c r="R16" s="31">
        <f t="shared" si="7"/>
      </c>
      <c r="S16" s="29"/>
      <c r="T16" s="31">
        <f t="shared" si="8"/>
      </c>
      <c r="U16" s="29"/>
      <c r="V16" s="31">
        <f t="shared" si="9"/>
      </c>
      <c r="W16" s="29"/>
      <c r="X16" s="31">
        <f t="shared" si="10"/>
      </c>
      <c r="Y16" t="s">
        <v>136</v>
      </c>
      <c r="Z16" s="40"/>
      <c r="AA16" s="40"/>
      <c r="AB16" s="40"/>
      <c r="AC16" s="40"/>
      <c r="AD16" s="40"/>
      <c r="AE16" s="40"/>
      <c r="AF16" s="40"/>
      <c r="AG16" s="40"/>
      <c r="AH16" s="37">
        <f>IF(COUNTIF(Z16:AG16,"")&lt;8,AVERAGE(Z16:AG16),"")</f>
      </c>
      <c r="AI16" s="38">
        <f>COUNTIF(Z16:AG16,"&lt;30")</f>
        <v>0</v>
      </c>
      <c r="AJ16" s="39">
        <f>IF(AND(AH16&lt;50,AH16&gt;29),1,"")</f>
      </c>
    </row>
    <row r="17" spans="1:36" ht="12.75">
      <c r="A17" s="26"/>
      <c r="B17" s="32">
        <f>IF(SUM(B2:B16)&gt;0,AVERAGE(B2:B16),0)</f>
        <v>0</v>
      </c>
      <c r="C17" s="27"/>
      <c r="D17" s="32">
        <f>IF(SUM(D2:D16)&gt;0,AVERAGE(D2:D16),0)</f>
        <v>0</v>
      </c>
      <c r="E17" s="27"/>
      <c r="F17" s="32">
        <f>IF(SUM(F2:F16)&gt;0,AVERAGE(F2:F16),0)</f>
        <v>0</v>
      </c>
      <c r="G17" s="27"/>
      <c r="H17" s="32">
        <f>IF(SUM(H2:H16)&gt;0,AVERAGE(H2:H16),0)</f>
        <v>0</v>
      </c>
      <c r="I17" s="27"/>
      <c r="J17" s="32">
        <f>IF(SUM(J2:J16)&gt;0,AVERAGE(J2:J16),0)</f>
        <v>0</v>
      </c>
      <c r="K17" s="27"/>
      <c r="L17" s="32">
        <f>IF(SUM(L2:L16)&gt;0,AVERAGE(L2:L16),0)</f>
        <v>0</v>
      </c>
      <c r="M17" s="26"/>
      <c r="N17" s="32">
        <f>IF(SUM(N2:N16)&gt;0,AVERAGE(N2:N16),0)</f>
        <v>0</v>
      </c>
      <c r="O17" s="26"/>
      <c r="P17" s="32">
        <f>IF(SUM(P2:P16)&gt;0,AVERAGE(P2:P16),0)</f>
        <v>0</v>
      </c>
      <c r="Q17" s="27"/>
      <c r="R17" s="32">
        <f>IF(SUM(R2:R16)&gt;0,AVERAGE(R2:R16),0)</f>
        <v>0</v>
      </c>
      <c r="S17" s="26"/>
      <c r="T17" s="32">
        <f>IF(SUM(T2:T16)&gt;0,AVERAGE(T2:T16),0)</f>
        <v>0</v>
      </c>
      <c r="U17" s="26"/>
      <c r="V17" s="32">
        <f>IF(SUM(V2:V16)&gt;0,AVERAGE(V2:V16),0)</f>
        <v>0</v>
      </c>
      <c r="W17" s="26"/>
      <c r="X17" s="32">
        <f>IF(SUM(X2:X16)&gt;0,AVERAGE(X2:X16),0)</f>
        <v>0</v>
      </c>
      <c r="Y17" t="s">
        <v>137</v>
      </c>
      <c r="Z17" s="40"/>
      <c r="AA17" s="40"/>
      <c r="AB17" s="40"/>
      <c r="AC17" s="40"/>
      <c r="AD17" s="40"/>
      <c r="AE17" s="40"/>
      <c r="AF17" s="40"/>
      <c r="AG17" s="40"/>
      <c r="AH17" s="37">
        <f aca="true" t="shared" si="12" ref="AH17:AH28">IF(COUNTIF(Z17:AG17,"")&lt;8,AVERAGE(Z17:AG17),"")</f>
      </c>
      <c r="AI17" s="38">
        <f aca="true" t="shared" si="13" ref="AI17:AI28">COUNTIF(Z17:AG17,"&lt;30")</f>
        <v>0</v>
      </c>
      <c r="AJ17" s="39">
        <f aca="true" t="shared" si="14" ref="AJ17:AJ28">IF(AND(AH17&lt;50,AH17&gt;29),1,"")</f>
      </c>
    </row>
    <row r="18" spans="2:36" ht="12.75">
      <c r="B18" s="2"/>
      <c r="O18" s="4"/>
      <c r="P18" s="48"/>
      <c r="Y18" t="s">
        <v>138</v>
      </c>
      <c r="Z18" s="40"/>
      <c r="AA18" s="40"/>
      <c r="AB18" s="40"/>
      <c r="AC18" s="40"/>
      <c r="AD18" s="40"/>
      <c r="AE18" s="40"/>
      <c r="AF18" s="40"/>
      <c r="AG18" s="40"/>
      <c r="AH18" s="37">
        <f t="shared" si="12"/>
      </c>
      <c r="AI18" s="38">
        <f t="shared" si="13"/>
        <v>0</v>
      </c>
      <c r="AJ18" s="39">
        <f t="shared" si="14"/>
      </c>
    </row>
    <row r="19" spans="15:36" ht="12.75">
      <c r="O19" s="4"/>
      <c r="P19" s="48"/>
      <c r="Y19" t="s">
        <v>139</v>
      </c>
      <c r="Z19" s="40"/>
      <c r="AA19" s="40"/>
      <c r="AB19" s="40"/>
      <c r="AC19" s="40"/>
      <c r="AD19" s="40"/>
      <c r="AE19" s="40"/>
      <c r="AF19" s="40"/>
      <c r="AG19" s="40"/>
      <c r="AH19" s="37">
        <f t="shared" si="12"/>
      </c>
      <c r="AI19" s="38">
        <f t="shared" si="13"/>
        <v>0</v>
      </c>
      <c r="AJ19" s="39">
        <f t="shared" si="14"/>
      </c>
    </row>
    <row r="20" spans="1:36" ht="12.75">
      <c r="A20" t="str">
        <f>A1</f>
        <v>Meth-1</v>
      </c>
      <c r="B20" s="36">
        <f>COUNTIF(A2:A16,2)*(-1)</f>
        <v>0</v>
      </c>
      <c r="C20" s="36">
        <f>COUNTIF(A2:A16,1)*(-1)</f>
        <v>0</v>
      </c>
      <c r="D20" s="36">
        <f>COUNTIF(A2:A16,3)</f>
        <v>0</v>
      </c>
      <c r="E20" s="36">
        <f>COUNTIF(A2:A16,4)</f>
        <v>0</v>
      </c>
      <c r="F20" s="36">
        <f>COUNTIF(A2:A16,5)</f>
        <v>0</v>
      </c>
      <c r="O20" s="4"/>
      <c r="P20" s="48"/>
      <c r="S20" s="11"/>
      <c r="T20" s="11"/>
      <c r="Y20" t="s">
        <v>144</v>
      </c>
      <c r="Z20" s="40"/>
      <c r="AA20" s="40"/>
      <c r="AB20" s="40"/>
      <c r="AC20" s="40"/>
      <c r="AD20" s="40"/>
      <c r="AE20" s="40"/>
      <c r="AF20" s="40"/>
      <c r="AG20" s="40"/>
      <c r="AH20" s="37">
        <f t="shared" si="12"/>
      </c>
      <c r="AI20" s="38">
        <f t="shared" si="13"/>
        <v>0</v>
      </c>
      <c r="AJ20" s="39">
        <f t="shared" si="14"/>
      </c>
    </row>
    <row r="21" spans="1:36" ht="12.75">
      <c r="A21" t="str">
        <f>C1</f>
        <v>Meth-2</v>
      </c>
      <c r="B21" s="36">
        <f>COUNTIF(C2:C16,2)*(-1)</f>
        <v>0</v>
      </c>
      <c r="C21" s="36">
        <f>COUNTIF(C2:C16,1)*(-1)</f>
        <v>0</v>
      </c>
      <c r="D21" s="36">
        <f>COUNTIF(C2:C16,3)</f>
        <v>0</v>
      </c>
      <c r="E21" s="36">
        <f>COUNTIF(C2:C16,4)</f>
        <v>0</v>
      </c>
      <c r="F21" s="36">
        <f>COUNTIF(C2:C16,5)</f>
        <v>0</v>
      </c>
      <c r="Y21" t="s">
        <v>140</v>
      </c>
      <c r="Z21" s="40"/>
      <c r="AA21" s="40"/>
      <c r="AB21" s="40"/>
      <c r="AC21" s="40"/>
      <c r="AD21" s="40"/>
      <c r="AE21" s="40"/>
      <c r="AF21" s="40"/>
      <c r="AG21" s="40"/>
      <c r="AH21" s="37">
        <f t="shared" si="12"/>
      </c>
      <c r="AI21" s="38">
        <f t="shared" si="13"/>
        <v>0</v>
      </c>
      <c r="AJ21" s="39">
        <f t="shared" si="14"/>
      </c>
    </row>
    <row r="22" spans="1:36" ht="12.75">
      <c r="A22" t="str">
        <f>E1</f>
        <v>Lern</v>
      </c>
      <c r="B22" s="36">
        <f>COUNTIF(E2:E16,2)*(-1)</f>
        <v>0</v>
      </c>
      <c r="C22" s="36">
        <f>COUNTIF(E2:E16,1)*(-1)</f>
        <v>0</v>
      </c>
      <c r="D22" s="36">
        <f>COUNTIF(E2:E16,3)</f>
        <v>0</v>
      </c>
      <c r="E22" s="36">
        <f>COUNTIF(E2:E16,4)</f>
        <v>0</v>
      </c>
      <c r="F22" s="36">
        <f>COUNTIF(E2:E16,5)</f>
        <v>0</v>
      </c>
      <c r="Y22" t="s">
        <v>145</v>
      </c>
      <c r="Z22" s="40"/>
      <c r="AA22" s="40"/>
      <c r="AB22" s="40"/>
      <c r="AC22" s="40"/>
      <c r="AD22" s="40"/>
      <c r="AE22" s="40"/>
      <c r="AF22" s="40"/>
      <c r="AG22" s="40"/>
      <c r="AH22" s="37">
        <f t="shared" si="12"/>
      </c>
      <c r="AI22" s="38">
        <f t="shared" si="13"/>
        <v>0</v>
      </c>
      <c r="AJ22" s="39">
        <f t="shared" si="14"/>
      </c>
    </row>
    <row r="23" spans="1:36" ht="12.75">
      <c r="A23" t="str">
        <f>G1</f>
        <v>Kom-1</v>
      </c>
      <c r="B23" s="36">
        <f>COUNTIF(G2:G16,2)*(-1)</f>
        <v>0</v>
      </c>
      <c r="C23" s="36">
        <f>COUNTIF(G2:G16,1)*(-1)</f>
        <v>0</v>
      </c>
      <c r="D23" s="36">
        <f>COUNTIF(G2:G16,3)</f>
        <v>0</v>
      </c>
      <c r="E23" s="36">
        <f>COUNTIF(G2:G16,4)</f>
        <v>0</v>
      </c>
      <c r="F23" s="36">
        <f>COUNTIF(G2:G16,5)</f>
        <v>0</v>
      </c>
      <c r="Y23" t="s">
        <v>141</v>
      </c>
      <c r="Z23" s="40"/>
      <c r="AA23" s="40"/>
      <c r="AB23" s="40"/>
      <c r="AC23" s="40"/>
      <c r="AD23" s="40"/>
      <c r="AE23" s="40"/>
      <c r="AF23" s="40"/>
      <c r="AG23" s="41"/>
      <c r="AH23" s="37">
        <f t="shared" si="12"/>
      </c>
      <c r="AI23" s="38">
        <f t="shared" si="13"/>
        <v>0</v>
      </c>
      <c r="AJ23" s="39">
        <f t="shared" si="14"/>
      </c>
    </row>
    <row r="24" spans="1:36" ht="12.75">
      <c r="A24" t="str">
        <f>I1</f>
        <v>Kom-2</v>
      </c>
      <c r="B24" s="36">
        <f>COUNTIF(I2:I16,2)*(-1)</f>
        <v>0</v>
      </c>
      <c r="C24" s="36">
        <f>COUNTIF(I2:I16,1)*(-1)</f>
        <v>0</v>
      </c>
      <c r="D24" s="36">
        <f>COUNTIF(I2:I16,3)</f>
        <v>0</v>
      </c>
      <c r="E24" s="36">
        <f>COUNTIF(I2:I16,4)</f>
        <v>0</v>
      </c>
      <c r="F24" s="36">
        <f>COUNTIF(I2:I16,5)</f>
        <v>0</v>
      </c>
      <c r="Y24" t="s">
        <v>142</v>
      </c>
      <c r="Z24" s="40"/>
      <c r="AA24" s="40"/>
      <c r="AB24" s="40"/>
      <c r="AC24" s="40"/>
      <c r="AD24" s="40"/>
      <c r="AE24" s="40"/>
      <c r="AF24" s="40"/>
      <c r="AG24" s="40"/>
      <c r="AH24" s="37">
        <f t="shared" si="12"/>
      </c>
      <c r="AI24" s="38">
        <f t="shared" si="13"/>
        <v>0</v>
      </c>
      <c r="AJ24" s="39">
        <f t="shared" si="14"/>
      </c>
    </row>
    <row r="25" spans="1:36" ht="12.75">
      <c r="A25" t="str">
        <f>K1</f>
        <v>Tea-1</v>
      </c>
      <c r="B25" s="36">
        <f>COUNTIF(K2:K16,2)*(-1)</f>
        <v>0</v>
      </c>
      <c r="C25" s="36">
        <f>COUNTIF(K2:K16,1)*(-1)</f>
        <v>0</v>
      </c>
      <c r="D25" s="36">
        <f>COUNTIF(K2:K16,3)</f>
        <v>0</v>
      </c>
      <c r="E25" s="36">
        <f>COUNTIF(K2:K16,4)</f>
        <v>0</v>
      </c>
      <c r="F25" s="36">
        <f>COUNTIF(K2:K16,5)</f>
        <v>0</v>
      </c>
      <c r="Y25" t="s">
        <v>143</v>
      </c>
      <c r="Z25" s="40"/>
      <c r="AA25" s="40"/>
      <c r="AB25" s="40"/>
      <c r="AC25" s="40"/>
      <c r="AD25" s="40"/>
      <c r="AE25" s="40"/>
      <c r="AF25" s="40"/>
      <c r="AG25" s="40"/>
      <c r="AH25" s="37">
        <f>IF(COUNTIF(Z25:AG25,"")&lt;8,AVERAGE(Z25:AG25),"")</f>
      </c>
      <c r="AI25" s="38">
        <f>COUNTIF(Z25:AG25,"&lt;30")</f>
        <v>0</v>
      </c>
      <c r="AJ25" s="39">
        <f>IF(AND(AH25&lt;50,AH25&gt;29),1,"")</f>
      </c>
    </row>
    <row r="26" spans="1:36" ht="12.75">
      <c r="A26" t="str">
        <f>M1</f>
        <v>Tea-2</v>
      </c>
      <c r="B26" s="36">
        <f>COUNTIF(M2:M16,2)*(-1)</f>
        <v>0</v>
      </c>
      <c r="C26" s="36">
        <f>COUNTIF(M2:M16,1)*(-1)</f>
        <v>0</v>
      </c>
      <c r="D26" s="36">
        <f>COUNTIF(M2:M16,3)</f>
        <v>0</v>
      </c>
      <c r="E26" s="36">
        <f>COUNTIF(M2:M16,4)</f>
        <v>0</v>
      </c>
      <c r="F26" s="36">
        <f>COUNTIF(M2:M16,5)</f>
        <v>0</v>
      </c>
      <c r="Z26" s="40"/>
      <c r="AA26" s="40"/>
      <c r="AB26" s="40"/>
      <c r="AC26" s="40"/>
      <c r="AD26" s="40"/>
      <c r="AE26" s="40"/>
      <c r="AF26" s="40"/>
      <c r="AG26" s="40"/>
      <c r="AH26" s="37">
        <f t="shared" si="12"/>
      </c>
      <c r="AI26" s="38">
        <f t="shared" si="13"/>
        <v>0</v>
      </c>
      <c r="AJ26" s="39">
        <f t="shared" si="14"/>
      </c>
    </row>
    <row r="27" spans="1:36" ht="12.75">
      <c r="A27" t="str">
        <f>O1</f>
        <v>Mod</v>
      </c>
      <c r="B27" s="36">
        <f>COUNTIF(O2:O16,2)*(-1)</f>
        <v>0</v>
      </c>
      <c r="C27" s="36">
        <f>COUNTIF(O2:O16,1)*(-1)</f>
        <v>0</v>
      </c>
      <c r="D27" s="36">
        <f>COUNTIF(O2:O16,3)</f>
        <v>0</v>
      </c>
      <c r="E27" s="36">
        <f>COUNTIF(O2:O16,4)</f>
        <v>0</v>
      </c>
      <c r="F27" s="36">
        <f>COUNTIF(O2:O16,5)</f>
        <v>0</v>
      </c>
      <c r="Z27" s="40"/>
      <c r="AA27" s="40"/>
      <c r="AB27" s="40"/>
      <c r="AC27" s="40"/>
      <c r="AD27" s="40"/>
      <c r="AE27" s="40"/>
      <c r="AF27" s="40"/>
      <c r="AG27" s="40"/>
      <c r="AH27" s="37">
        <f t="shared" si="12"/>
      </c>
      <c r="AI27" s="38">
        <f t="shared" si="13"/>
        <v>0</v>
      </c>
      <c r="AJ27" s="39">
        <f t="shared" si="14"/>
      </c>
    </row>
    <row r="28" spans="1:36" ht="12.75">
      <c r="A28" t="str">
        <f>Q1</f>
        <v>Pr-1</v>
      </c>
      <c r="B28" s="36">
        <f>COUNTIF(Q2:Q16,2)*(-1)</f>
        <v>0</v>
      </c>
      <c r="C28" s="36">
        <f>COUNTIF(Q2:Q16,1)*(-1)</f>
        <v>0</v>
      </c>
      <c r="D28" s="36">
        <f>COUNTIF(Q2:Q16,3)</f>
        <v>0</v>
      </c>
      <c r="E28" s="36">
        <f>COUNTIF(Q2:Q16,4)</f>
        <v>0</v>
      </c>
      <c r="F28" s="36">
        <f>COUNTIF(Q2:Q16,5)</f>
        <v>0</v>
      </c>
      <c r="Z28" s="42"/>
      <c r="AA28" s="42"/>
      <c r="AB28" s="42"/>
      <c r="AC28" s="42"/>
      <c r="AD28" s="42"/>
      <c r="AE28" s="42"/>
      <c r="AF28" s="42"/>
      <c r="AG28" s="40"/>
      <c r="AH28" s="37">
        <f t="shared" si="12"/>
      </c>
      <c r="AI28" s="38">
        <f t="shared" si="13"/>
        <v>0</v>
      </c>
      <c r="AJ28" s="39">
        <f t="shared" si="14"/>
      </c>
    </row>
    <row r="29" spans="1:36" ht="12.75">
      <c r="A29" t="str">
        <f>S1</f>
        <v>Pr-2</v>
      </c>
      <c r="B29" s="36">
        <f>COUNTIF(S2:S16,2)*(-1)</f>
        <v>0</v>
      </c>
      <c r="C29" s="36">
        <f>COUNTIF(S2:S16,1)*(-1)</f>
        <v>0</v>
      </c>
      <c r="D29" s="36">
        <f>COUNTIF(S2:S16,3)</f>
        <v>0</v>
      </c>
      <c r="E29" s="36">
        <f>COUNTIF(S2:S16,4)</f>
        <v>0</v>
      </c>
      <c r="F29" s="36">
        <f>COUNTIF(S2:S16,5)</f>
        <v>0</v>
      </c>
      <c r="AH29" s="38"/>
      <c r="AI29" s="38"/>
      <c r="AJ29" s="36"/>
    </row>
    <row r="30" spans="2:36" ht="12.75">
      <c r="B30" s="36">
        <f>COUNTIF(U2:U16,2)*(-1)</f>
        <v>0</v>
      </c>
      <c r="C30" s="36">
        <f>COUNTIF(U2:U16,1)*(-1)</f>
        <v>0</v>
      </c>
      <c r="D30" s="36">
        <f>COUNTIF(U2:U16,3)</f>
        <v>0</v>
      </c>
      <c r="E30" s="36">
        <f>COUNTIF(U2:U16,4)</f>
        <v>0</v>
      </c>
      <c r="F30" s="36">
        <f>COUNTIF(U2:U16,5)</f>
        <v>0</v>
      </c>
      <c r="Z30" s="3" t="s">
        <v>146</v>
      </c>
      <c r="AA30" s="3" t="s">
        <v>147</v>
      </c>
      <c r="AB30" s="3" t="s">
        <v>151</v>
      </c>
      <c r="AC30" s="3" t="s">
        <v>148</v>
      </c>
      <c r="AD30" s="3"/>
      <c r="AE30" s="3"/>
      <c r="AF30" s="3"/>
      <c r="AG30" s="3"/>
      <c r="AH30" s="38"/>
      <c r="AI30" s="38"/>
      <c r="AJ30" s="36"/>
    </row>
    <row r="31" spans="1:36" ht="12.75">
      <c r="A31" s="7"/>
      <c r="B31" s="61">
        <f>COUNTIF(W2:W16,2)*(-1)</f>
        <v>0</v>
      </c>
      <c r="C31" s="61">
        <f>COUNTIF(W2:W16,1)*(-1)</f>
        <v>0</v>
      </c>
      <c r="D31" s="61">
        <f>COUNTIF(W2:W16,3)</f>
        <v>0</v>
      </c>
      <c r="E31" s="61">
        <f>COUNTIF(W2:W16,4)</f>
        <v>0</v>
      </c>
      <c r="F31" s="61">
        <f>COUNTIF(W2:W16,5)</f>
        <v>0</v>
      </c>
      <c r="Y31" t="s">
        <v>161</v>
      </c>
      <c r="Z31" s="33">
        <f>IF(SUM(Z16:Z17)&gt;0,AVERAGE(Z16:Z17),"")</f>
      </c>
      <c r="AA31" s="33">
        <f>IF(SUM(AA16:AA17)&gt;0,AVERAGE(AA16:AA17),"")</f>
      </c>
      <c r="AB31" s="33">
        <f>IF(SUM(AB16:AB17)&gt;0,AVERAGE(AB16:AB17),"")</f>
      </c>
      <c r="AC31" s="33">
        <f>IF(SUM(AC16:AC17)&gt;0,AVERAGE(AC16:AC17),"")</f>
      </c>
      <c r="AD31" s="33">
        <f>IF(SUM(AD16:AD21)&gt;0,AVERAGE(AD16:AD21),"")</f>
      </c>
      <c r="AE31" s="33">
        <f>IF(SUM(AE16:AE21)&gt;0,AVERAGE(AE16:AE21),"")</f>
      </c>
      <c r="AF31" s="33">
        <f>IF(SUM(AF16:AF21)&gt;0,AVERAGE(AF16:AF21),"")</f>
      </c>
      <c r="AG31" s="33">
        <f>IF(SUM(AG16:AG21)&gt;0,AVERAGE(AG16:AG21),"")</f>
      </c>
      <c r="AH31" s="37">
        <f aca="true" t="shared" si="15" ref="AH31:AH36">IF(COUNTIF(Z31:AG31,"")&lt;8,AVERAGE(Z31:AG31),"")</f>
      </c>
      <c r="AI31" s="38">
        <f aca="true" t="shared" si="16" ref="AI31:AI36">COUNTIF(Z31:AG31,"&lt;30")</f>
        <v>0</v>
      </c>
      <c r="AJ31" s="39">
        <f aca="true" t="shared" si="17" ref="AJ31:AJ36">IF(AND(AH31&lt;50,AH31&gt;29),1,"")</f>
      </c>
    </row>
    <row r="32" spans="1:36" ht="12.75">
      <c r="A32" t="s">
        <v>5</v>
      </c>
      <c r="B32" s="36">
        <f>SUM(B20:B31)</f>
        <v>0</v>
      </c>
      <c r="C32" s="36">
        <f>SUM(C20:C31)</f>
        <v>0</v>
      </c>
      <c r="D32" s="36">
        <f>SUM(D20:D31)</f>
        <v>0</v>
      </c>
      <c r="E32" s="36">
        <f>SUM(E20:E31)</f>
        <v>0</v>
      </c>
      <c r="F32" s="36">
        <f>SUM(F20:F31)</f>
        <v>0</v>
      </c>
      <c r="Y32" t="s">
        <v>162</v>
      </c>
      <c r="Z32" s="33">
        <f>IF(Z18="","",Z18)</f>
      </c>
      <c r="AA32" s="33">
        <f>IF(AA18="","",AA18)</f>
      </c>
      <c r="AB32" s="33">
        <f>IF(AB18="","",AB18)</f>
      </c>
      <c r="AC32" s="33">
        <f>IF(AC18="","",AC18)</f>
      </c>
      <c r="AD32" s="33">
        <f>IF(AD22="","",AD22)</f>
      </c>
      <c r="AE32" s="33">
        <f>IF(AE22="","",AE22)</f>
      </c>
      <c r="AF32" s="33">
        <f>IF(AF22="","",AF22)</f>
      </c>
      <c r="AG32" s="33">
        <f>IF(AG22="","",AG22)</f>
      </c>
      <c r="AH32" s="37">
        <f t="shared" si="15"/>
      </c>
      <c r="AI32" s="38">
        <f t="shared" si="16"/>
        <v>0</v>
      </c>
      <c r="AJ32" s="39">
        <f t="shared" si="17"/>
      </c>
    </row>
    <row r="33" spans="25:36" ht="12.75">
      <c r="Y33" t="s">
        <v>163</v>
      </c>
      <c r="Z33" s="33">
        <f>IF(SUM(Z19:Z20)&gt;0,AVERAGE(Z19:Z20),"")</f>
      </c>
      <c r="AA33" s="33">
        <f>IF(SUM(AA19:AA20)&gt;0,AVERAGE(AA19:AA20),"")</f>
      </c>
      <c r="AB33" s="33">
        <f>IF(SUM(AB19:AB20)&gt;0,AVERAGE(AB19:AB20),"")</f>
      </c>
      <c r="AC33" s="33">
        <f>IF(SUM(AC19:AC20)&gt;0,AVERAGE(AC19:AC20),"")</f>
      </c>
      <c r="AD33" s="33">
        <f>IF(SUM(AD23:AD25)&gt;0,AVERAGE(AD23:AD25),"")</f>
      </c>
      <c r="AE33" s="33">
        <f>IF(SUM(AE23:AE25)&gt;0,AVERAGE(AE23:AE25),"")</f>
      </c>
      <c r="AF33" s="33">
        <f>IF(SUM(AF23:AF25)&gt;0,AVERAGE(AF23:AF25),"")</f>
      </c>
      <c r="AG33" s="33">
        <f>IF(SUM(AG23:AG25)&gt;0,AVERAGE(AG23:AG25),"")</f>
      </c>
      <c r="AH33" s="37">
        <f t="shared" si="15"/>
      </c>
      <c r="AI33" s="38">
        <f t="shared" si="16"/>
        <v>0</v>
      </c>
      <c r="AJ33" s="39">
        <f t="shared" si="17"/>
      </c>
    </row>
    <row r="34" spans="25:36" ht="12.75">
      <c r="Y34" t="s">
        <v>164</v>
      </c>
      <c r="Z34" s="33">
        <f>IF(SUM(Z21:Z22)&gt;0,AVERAGE(Z21:Z22),"")</f>
      </c>
      <c r="AA34" s="33">
        <f>IF(SUM(AA21:AA22)&gt;0,AVERAGE(AA21:AA22),"")</f>
      </c>
      <c r="AB34" s="33">
        <f>IF(SUM(AB21:AB22)&gt;0,AVERAGE(AB21:AB22),"")</f>
      </c>
      <c r="AC34" s="33">
        <f>IF(SUM(AC21:AC22)&gt;0,AVERAGE(AC21:AC22),"")</f>
      </c>
      <c r="AD34" s="33">
        <f aca="true" t="shared" si="18" ref="AD34:AG36">IF(AD26="","",AD26)</f>
      </c>
      <c r="AE34" s="33">
        <f t="shared" si="18"/>
      </c>
      <c r="AF34" s="33">
        <f t="shared" si="18"/>
      </c>
      <c r="AG34" s="33">
        <f t="shared" si="18"/>
      </c>
      <c r="AH34" s="37">
        <f t="shared" si="15"/>
      </c>
      <c r="AI34" s="38">
        <f t="shared" si="16"/>
        <v>0</v>
      </c>
      <c r="AJ34" s="39">
        <f t="shared" si="17"/>
      </c>
    </row>
    <row r="35" spans="25:36" ht="12.75">
      <c r="Y35" t="s">
        <v>165</v>
      </c>
      <c r="Z35" s="33">
        <f>IF(Z23="","",Z23)</f>
      </c>
      <c r="AA35" s="33">
        <f>IF(AA23="","",AA23)</f>
      </c>
      <c r="AB35" s="33">
        <f>IF(AB23="","",AB23)</f>
      </c>
      <c r="AC35" s="33">
        <f>IF(AC23="","",AC23)</f>
      </c>
      <c r="AD35" s="33">
        <f t="shared" si="18"/>
      </c>
      <c r="AE35" s="33">
        <f t="shared" si="18"/>
      </c>
      <c r="AF35" s="33">
        <f t="shared" si="18"/>
      </c>
      <c r="AG35" s="33">
        <f t="shared" si="18"/>
      </c>
      <c r="AH35" s="37">
        <f t="shared" si="15"/>
      </c>
      <c r="AI35" s="38">
        <f t="shared" si="16"/>
        <v>0</v>
      </c>
      <c r="AJ35" s="39">
        <f t="shared" si="17"/>
      </c>
    </row>
    <row r="36" spans="25:36" ht="12.75">
      <c r="Y36" t="s">
        <v>166</v>
      </c>
      <c r="Z36" s="33">
        <f>IF(SUM(Z24:Z25)&gt;0,AVERAGE(Z24:Z25),"")</f>
      </c>
      <c r="AA36" s="33">
        <f>IF(SUM(AA24:AA25)&gt;0,AVERAGE(AA24:AA25),"")</f>
      </c>
      <c r="AB36" s="33">
        <f>IF(SUM(AB24:AB25)&gt;0,AVERAGE(AB24:AB25),"")</f>
      </c>
      <c r="AC36" s="33">
        <f>IF(SUM(AC24:AC25)&gt;0,AVERAGE(AC24:AC25),"")</f>
      </c>
      <c r="AD36" s="33">
        <f t="shared" si="18"/>
      </c>
      <c r="AE36" s="33">
        <f t="shared" si="18"/>
      </c>
      <c r="AF36" s="33">
        <f t="shared" si="18"/>
      </c>
      <c r="AG36" s="33">
        <f t="shared" si="18"/>
      </c>
      <c r="AH36" s="37">
        <f t="shared" si="15"/>
      </c>
      <c r="AI36" s="38">
        <f t="shared" si="16"/>
        <v>0</v>
      </c>
      <c r="AJ36" s="39">
        <f t="shared" si="17"/>
      </c>
    </row>
  </sheetData>
  <sheetProtection password="CA45" sheet="1" objects="1" scenarios="1"/>
  <mergeCells count="12">
    <mergeCell ref="A1:B1"/>
    <mergeCell ref="U1:V1"/>
    <mergeCell ref="M1:N1"/>
    <mergeCell ref="O1:P1"/>
    <mergeCell ref="S1:T1"/>
    <mergeCell ref="C1:D1"/>
    <mergeCell ref="E1:F1"/>
    <mergeCell ref="Q1:R1"/>
    <mergeCell ref="G1:H1"/>
    <mergeCell ref="W1:X1"/>
    <mergeCell ref="I1:J1"/>
    <mergeCell ref="K1:L1"/>
  </mergeCells>
  <printOptions horizontalCentered="1"/>
  <pageMargins left="0.7874015748031497" right="0.7874015748031497" top="0.984251968503937" bottom="0.984251968503937" header="0.5118110236220472" footer="0.5118110236220472"/>
  <pageSetup horizontalDpi="300" verticalDpi="300" orientation="landscape" paperSize="9" r:id="rId1"/>
  <headerFooter alignWithMargins="0">
    <oddFooter>&amp;L&amp;9© Manfred Porsch, PI-Wien&amp;C&amp;9Standortanalyse&amp;R&amp;9&amp;A, Seite &amp;P</oddFooter>
  </headerFooter>
</worksheet>
</file>

<file path=xl/worksheets/sheet2.xml><?xml version="1.0" encoding="utf-8"?>
<worksheet xmlns="http://schemas.openxmlformats.org/spreadsheetml/2006/main" xmlns:r="http://schemas.openxmlformats.org/officeDocument/2006/relationships">
  <sheetPr codeName="Tabelle5"/>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64</v>
      </c>
      <c r="B1" s="96"/>
      <c r="D1" s="48"/>
      <c r="E1" s="16"/>
      <c r="F1" s="16"/>
      <c r="G1" s="16"/>
      <c r="H1" s="16"/>
      <c r="I1" s="74"/>
      <c r="J1" s="72"/>
    </row>
    <row r="2" spans="1:10" ht="18.75" customHeight="1">
      <c r="A2" s="44" t="s">
        <v>34</v>
      </c>
      <c r="B2" s="56" t="s">
        <v>33</v>
      </c>
      <c r="C2" s="45"/>
      <c r="D2" s="94" t="s">
        <v>16</v>
      </c>
      <c r="E2" s="95"/>
      <c r="F2" s="95"/>
      <c r="G2" s="95"/>
      <c r="H2" s="95"/>
      <c r="I2" s="75"/>
      <c r="J2" s="73"/>
    </row>
    <row r="3" spans="2:10" ht="15.75" customHeight="1">
      <c r="B3" s="43" t="s">
        <v>17</v>
      </c>
      <c r="C3" s="46"/>
      <c r="D3" s="49" t="s">
        <v>15</v>
      </c>
      <c r="E3" s="50" t="s">
        <v>2</v>
      </c>
      <c r="F3" s="50" t="s">
        <v>1</v>
      </c>
      <c r="G3" s="50" t="s">
        <v>0</v>
      </c>
      <c r="H3" s="50" t="s">
        <v>14</v>
      </c>
      <c r="I3" s="74"/>
      <c r="J3" s="73"/>
    </row>
    <row r="4" spans="1:10" ht="24" customHeight="1">
      <c r="A4" s="15">
        <v>1</v>
      </c>
      <c r="B4" s="57" t="s">
        <v>18</v>
      </c>
      <c r="C4" s="47"/>
      <c r="D4" s="51"/>
      <c r="E4" s="52"/>
      <c r="F4" s="52"/>
      <c r="G4" s="52"/>
      <c r="H4" s="53"/>
      <c r="I4" s="74"/>
      <c r="J4" s="72"/>
    </row>
    <row r="5" spans="1:10" ht="24" customHeight="1">
      <c r="A5" s="15">
        <f>A4+1</f>
        <v>2</v>
      </c>
      <c r="B5" s="58" t="s">
        <v>19</v>
      </c>
      <c r="C5" s="47"/>
      <c r="D5" s="51"/>
      <c r="E5" s="54"/>
      <c r="F5" s="54"/>
      <c r="G5" s="54"/>
      <c r="H5" s="55"/>
      <c r="I5" s="74"/>
      <c r="J5" s="72"/>
    </row>
    <row r="6" spans="1:11" ht="24" customHeight="1">
      <c r="A6" s="15">
        <f aca="true" t="shared" si="0" ref="A6:A18">A5+1</f>
        <v>3</v>
      </c>
      <c r="B6" s="57" t="s">
        <v>20</v>
      </c>
      <c r="C6" s="47"/>
      <c r="D6" s="51"/>
      <c r="E6" s="54"/>
      <c r="F6" s="54"/>
      <c r="G6" s="54"/>
      <c r="H6" s="55"/>
      <c r="I6" s="74"/>
      <c r="J6" s="72"/>
      <c r="K6" s="16"/>
    </row>
    <row r="7" spans="1:11" ht="24" customHeight="1">
      <c r="A7" s="15">
        <f t="shared" si="0"/>
        <v>4</v>
      </c>
      <c r="B7" s="58" t="s">
        <v>21</v>
      </c>
      <c r="C7" s="47"/>
      <c r="D7" s="51"/>
      <c r="E7" s="54"/>
      <c r="F7" s="54"/>
      <c r="G7" s="54"/>
      <c r="H7" s="55"/>
      <c r="I7" s="74"/>
      <c r="J7" s="72"/>
      <c r="K7" s="16"/>
    </row>
    <row r="8" spans="1:11" ht="24" customHeight="1">
      <c r="A8" s="15">
        <f t="shared" si="0"/>
        <v>5</v>
      </c>
      <c r="B8" s="57" t="s">
        <v>22</v>
      </c>
      <c r="C8" s="47"/>
      <c r="D8" s="51"/>
      <c r="E8" s="54"/>
      <c r="F8" s="54"/>
      <c r="G8" s="54"/>
      <c r="H8" s="55"/>
      <c r="I8" s="74"/>
      <c r="J8" s="72"/>
      <c r="K8" s="16"/>
    </row>
    <row r="9" spans="1:11" ht="24" customHeight="1">
      <c r="A9" s="15">
        <f t="shared" si="0"/>
        <v>6</v>
      </c>
      <c r="B9" s="58" t="s">
        <v>23</v>
      </c>
      <c r="C9" s="47"/>
      <c r="D9" s="51"/>
      <c r="E9" s="54"/>
      <c r="F9" s="54"/>
      <c r="G9" s="54"/>
      <c r="H9" s="55"/>
      <c r="I9" s="74"/>
      <c r="J9" s="72"/>
      <c r="K9" s="16"/>
    </row>
    <row r="10" spans="1:10" ht="24" customHeight="1">
      <c r="A10" s="15">
        <f t="shared" si="0"/>
        <v>7</v>
      </c>
      <c r="B10" s="57" t="s">
        <v>24</v>
      </c>
      <c r="C10" s="47"/>
      <c r="D10" s="51"/>
      <c r="E10" s="54"/>
      <c r="F10" s="54"/>
      <c r="G10" s="54"/>
      <c r="H10" s="55"/>
      <c r="I10" s="74"/>
      <c r="J10" s="72"/>
    </row>
    <row r="11" spans="1:10" ht="24" customHeight="1">
      <c r="A11" s="15">
        <f t="shared" si="0"/>
        <v>8</v>
      </c>
      <c r="B11" s="58" t="s">
        <v>25</v>
      </c>
      <c r="C11" s="47"/>
      <c r="D11" s="51"/>
      <c r="E11" s="54"/>
      <c r="F11" s="54"/>
      <c r="G11" s="54"/>
      <c r="H11" s="55"/>
      <c r="I11" s="74"/>
      <c r="J11" s="72"/>
    </row>
    <row r="12" spans="1:10" ht="24" customHeight="1">
      <c r="A12" s="15">
        <f t="shared" si="0"/>
        <v>9</v>
      </c>
      <c r="B12" s="57" t="s">
        <v>26</v>
      </c>
      <c r="C12" s="47"/>
      <c r="D12" s="51"/>
      <c r="E12" s="54"/>
      <c r="F12" s="54"/>
      <c r="G12" s="54"/>
      <c r="H12" s="55"/>
      <c r="I12" s="74"/>
      <c r="J12" s="72"/>
    </row>
    <row r="13" spans="1:10" ht="24" customHeight="1">
      <c r="A13" s="15">
        <f t="shared" si="0"/>
        <v>10</v>
      </c>
      <c r="B13" s="58" t="s">
        <v>27</v>
      </c>
      <c r="C13" s="47"/>
      <c r="D13" s="51"/>
      <c r="E13" s="54"/>
      <c r="F13" s="54"/>
      <c r="G13" s="54"/>
      <c r="H13" s="55"/>
      <c r="I13" s="74"/>
      <c r="J13" s="72"/>
    </row>
    <row r="14" spans="1:10" ht="24" customHeight="1">
      <c r="A14" s="15">
        <f t="shared" si="0"/>
        <v>11</v>
      </c>
      <c r="B14" s="57" t="s">
        <v>28</v>
      </c>
      <c r="C14" s="47"/>
      <c r="D14" s="51"/>
      <c r="E14" s="54"/>
      <c r="F14" s="54"/>
      <c r="G14" s="54"/>
      <c r="H14" s="55"/>
      <c r="I14" s="74"/>
      <c r="J14" s="72"/>
    </row>
    <row r="15" spans="1:10" ht="24" customHeight="1">
      <c r="A15" s="15">
        <f t="shared" si="0"/>
        <v>12</v>
      </c>
      <c r="B15" s="58" t="s">
        <v>29</v>
      </c>
      <c r="C15" s="47"/>
      <c r="D15" s="51"/>
      <c r="E15" s="54"/>
      <c r="F15" s="54"/>
      <c r="G15" s="54"/>
      <c r="H15" s="55"/>
      <c r="I15" s="74"/>
      <c r="J15" s="72"/>
    </row>
    <row r="16" spans="1:10" ht="24" customHeight="1">
      <c r="A16" s="15">
        <f t="shared" si="0"/>
        <v>13</v>
      </c>
      <c r="B16" s="57" t="s">
        <v>30</v>
      </c>
      <c r="C16" s="47"/>
      <c r="D16" s="51"/>
      <c r="E16" s="54"/>
      <c r="F16" s="54"/>
      <c r="G16" s="54"/>
      <c r="H16" s="55"/>
      <c r="I16" s="74"/>
      <c r="J16" s="72"/>
    </row>
    <row r="17" spans="1:10" ht="24" customHeight="1">
      <c r="A17" s="15">
        <f t="shared" si="0"/>
        <v>14</v>
      </c>
      <c r="B17" s="58" t="s">
        <v>31</v>
      </c>
      <c r="D17" s="51"/>
      <c r="E17" s="54"/>
      <c r="F17" s="54"/>
      <c r="G17" s="54"/>
      <c r="H17" s="55"/>
      <c r="I17" s="74"/>
      <c r="J17" s="72"/>
    </row>
    <row r="18" spans="1:10" ht="24" customHeight="1">
      <c r="A18" s="15">
        <f t="shared" si="0"/>
        <v>15</v>
      </c>
      <c r="B18" s="57" t="s">
        <v>32</v>
      </c>
      <c r="D18" s="51"/>
      <c r="E18" s="54"/>
      <c r="F18" s="54"/>
      <c r="G18" s="54"/>
      <c r="H18" s="55"/>
      <c r="I18" s="74"/>
      <c r="J18" s="72"/>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6"/>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64</v>
      </c>
      <c r="B1" s="96"/>
      <c r="D1" s="48"/>
      <c r="E1" s="16"/>
      <c r="F1" s="16"/>
      <c r="G1" s="16"/>
      <c r="H1" s="16"/>
      <c r="I1" s="74"/>
      <c r="J1" s="72"/>
    </row>
    <row r="2" spans="1:10" ht="18.75" customHeight="1">
      <c r="A2" s="44" t="s">
        <v>35</v>
      </c>
      <c r="B2" s="56" t="s">
        <v>36</v>
      </c>
      <c r="C2" s="45"/>
      <c r="D2" s="94" t="s">
        <v>16</v>
      </c>
      <c r="E2" s="95"/>
      <c r="F2" s="95"/>
      <c r="G2" s="95"/>
      <c r="H2" s="95"/>
      <c r="I2" s="75"/>
      <c r="J2" s="73"/>
    </row>
    <row r="3" spans="2:10" ht="15.75" customHeight="1">
      <c r="B3" s="43" t="s">
        <v>37</v>
      </c>
      <c r="C3" s="46"/>
      <c r="D3" s="49" t="s">
        <v>15</v>
      </c>
      <c r="E3" s="50" t="s">
        <v>2</v>
      </c>
      <c r="F3" s="50" t="s">
        <v>1</v>
      </c>
      <c r="G3" s="50" t="s">
        <v>0</v>
      </c>
      <c r="H3" s="50" t="s">
        <v>14</v>
      </c>
      <c r="I3" s="74"/>
      <c r="J3" s="73"/>
    </row>
    <row r="4" spans="1:10" ht="24" customHeight="1">
      <c r="A4" s="15">
        <v>16</v>
      </c>
      <c r="B4" s="57" t="s">
        <v>38</v>
      </c>
      <c r="C4" s="47"/>
      <c r="D4" s="51"/>
      <c r="E4" s="52"/>
      <c r="F4" s="52"/>
      <c r="G4" s="52"/>
      <c r="H4" s="53"/>
      <c r="I4" s="74"/>
      <c r="J4" s="72"/>
    </row>
    <row r="5" spans="1:10" ht="24" customHeight="1">
      <c r="A5" s="15">
        <f aca="true" t="shared" si="0" ref="A5:A18">A4+1</f>
        <v>17</v>
      </c>
      <c r="B5" s="57" t="s">
        <v>39</v>
      </c>
      <c r="C5" s="47"/>
      <c r="D5" s="51"/>
      <c r="E5" s="54"/>
      <c r="F5" s="54"/>
      <c r="G5" s="54"/>
      <c r="H5" s="55"/>
      <c r="I5" s="74"/>
      <c r="J5" s="72"/>
    </row>
    <row r="6" spans="1:11" ht="24" customHeight="1">
      <c r="A6" s="15">
        <f t="shared" si="0"/>
        <v>18</v>
      </c>
      <c r="B6" s="57" t="s">
        <v>40</v>
      </c>
      <c r="C6" s="47"/>
      <c r="D6" s="51"/>
      <c r="E6" s="54"/>
      <c r="F6" s="54"/>
      <c r="G6" s="54"/>
      <c r="H6" s="55"/>
      <c r="I6" s="74"/>
      <c r="J6" s="72"/>
      <c r="K6" s="16"/>
    </row>
    <row r="7" spans="1:11" ht="24" customHeight="1">
      <c r="A7" s="15">
        <f t="shared" si="0"/>
        <v>19</v>
      </c>
      <c r="B7" s="57" t="s">
        <v>41</v>
      </c>
      <c r="C7" s="47"/>
      <c r="D7" s="51"/>
      <c r="E7" s="54"/>
      <c r="F7" s="54"/>
      <c r="G7" s="54"/>
      <c r="H7" s="55"/>
      <c r="I7" s="74"/>
      <c r="J7" s="72"/>
      <c r="K7" s="16"/>
    </row>
    <row r="8" spans="1:11" ht="24" customHeight="1">
      <c r="A8" s="15">
        <f t="shared" si="0"/>
        <v>20</v>
      </c>
      <c r="B8" s="57" t="s">
        <v>42</v>
      </c>
      <c r="C8" s="47"/>
      <c r="D8" s="51"/>
      <c r="E8" s="54"/>
      <c r="F8" s="54"/>
      <c r="G8" s="54"/>
      <c r="H8" s="55"/>
      <c r="I8" s="74"/>
      <c r="J8" s="72"/>
      <c r="K8" s="16"/>
    </row>
    <row r="9" spans="1:11" ht="24" customHeight="1">
      <c r="A9" s="15">
        <f t="shared" si="0"/>
        <v>21</v>
      </c>
      <c r="B9" s="57" t="s">
        <v>43</v>
      </c>
      <c r="C9" s="47"/>
      <c r="D9" s="51"/>
      <c r="E9" s="54"/>
      <c r="F9" s="54"/>
      <c r="G9" s="54"/>
      <c r="H9" s="55"/>
      <c r="I9" s="74"/>
      <c r="J9" s="72"/>
      <c r="K9" s="16"/>
    </row>
    <row r="10" spans="1:10" ht="24" customHeight="1">
      <c r="A10" s="15">
        <f t="shared" si="0"/>
        <v>22</v>
      </c>
      <c r="B10" s="57" t="s">
        <v>44</v>
      </c>
      <c r="C10" s="47"/>
      <c r="D10" s="51"/>
      <c r="E10" s="54"/>
      <c r="F10" s="54"/>
      <c r="G10" s="54"/>
      <c r="H10" s="55"/>
      <c r="I10" s="74"/>
      <c r="J10" s="72"/>
    </row>
    <row r="11" spans="1:10" ht="24" customHeight="1">
      <c r="A11" s="15">
        <f t="shared" si="0"/>
        <v>23</v>
      </c>
      <c r="B11" s="57" t="s">
        <v>45</v>
      </c>
      <c r="C11" s="47"/>
      <c r="D11" s="51"/>
      <c r="E11" s="54"/>
      <c r="F11" s="54"/>
      <c r="G11" s="54"/>
      <c r="H11" s="55"/>
      <c r="I11" s="74"/>
      <c r="J11" s="72"/>
    </row>
    <row r="12" spans="1:10" ht="24" customHeight="1">
      <c r="A12" s="15">
        <f t="shared" si="0"/>
        <v>24</v>
      </c>
      <c r="B12" s="57" t="s">
        <v>46</v>
      </c>
      <c r="C12" s="47"/>
      <c r="D12" s="51"/>
      <c r="E12" s="54"/>
      <c r="F12" s="54"/>
      <c r="G12" s="54"/>
      <c r="H12" s="55"/>
      <c r="I12" s="74"/>
      <c r="J12" s="72"/>
    </row>
    <row r="13" spans="1:10" ht="24" customHeight="1">
      <c r="A13" s="15">
        <f t="shared" si="0"/>
        <v>25</v>
      </c>
      <c r="B13" s="57" t="s">
        <v>47</v>
      </c>
      <c r="C13" s="47"/>
      <c r="D13" s="51"/>
      <c r="E13" s="54"/>
      <c r="F13" s="54"/>
      <c r="G13" s="54"/>
      <c r="H13" s="55"/>
      <c r="I13" s="74"/>
      <c r="J13" s="72"/>
    </row>
    <row r="14" spans="1:10" ht="24" customHeight="1">
      <c r="A14" s="15">
        <f t="shared" si="0"/>
        <v>26</v>
      </c>
      <c r="B14" s="57" t="s">
        <v>48</v>
      </c>
      <c r="C14" s="47"/>
      <c r="D14" s="51"/>
      <c r="E14" s="54"/>
      <c r="F14" s="54"/>
      <c r="G14" s="54"/>
      <c r="H14" s="55"/>
      <c r="I14" s="74"/>
      <c r="J14" s="72"/>
    </row>
    <row r="15" spans="1:10" ht="24" customHeight="1">
      <c r="A15" s="15">
        <f t="shared" si="0"/>
        <v>27</v>
      </c>
      <c r="B15" s="57" t="s">
        <v>49</v>
      </c>
      <c r="C15" s="47"/>
      <c r="D15" s="51"/>
      <c r="E15" s="54"/>
      <c r="F15" s="54"/>
      <c r="G15" s="54"/>
      <c r="H15" s="55"/>
      <c r="I15" s="74"/>
      <c r="J15" s="72"/>
    </row>
    <row r="16" spans="1:10" ht="24" customHeight="1">
      <c r="A16" s="15">
        <f t="shared" si="0"/>
        <v>28</v>
      </c>
      <c r="B16" s="57" t="s">
        <v>50</v>
      </c>
      <c r="C16" s="47"/>
      <c r="D16" s="51"/>
      <c r="E16" s="54"/>
      <c r="F16" s="54"/>
      <c r="G16" s="54"/>
      <c r="H16" s="55"/>
      <c r="I16" s="74"/>
      <c r="J16" s="72"/>
    </row>
    <row r="17" spans="1:10" ht="24" customHeight="1">
      <c r="A17" s="15">
        <f t="shared" si="0"/>
        <v>29</v>
      </c>
      <c r="B17" s="57" t="s">
        <v>51</v>
      </c>
      <c r="D17" s="51"/>
      <c r="E17" s="54"/>
      <c r="F17" s="54"/>
      <c r="G17" s="54"/>
      <c r="H17" s="55"/>
      <c r="I17" s="74"/>
      <c r="J17" s="72"/>
    </row>
    <row r="18" spans="1:10" ht="24" customHeight="1">
      <c r="A18" s="15">
        <f t="shared" si="0"/>
        <v>30</v>
      </c>
      <c r="B18" s="57" t="s">
        <v>52</v>
      </c>
      <c r="D18" s="51"/>
      <c r="E18" s="54"/>
      <c r="F18" s="54"/>
      <c r="G18" s="54"/>
      <c r="H18" s="55"/>
      <c r="I18" s="74"/>
      <c r="J18" s="72"/>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7"/>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65</v>
      </c>
      <c r="B1" s="96"/>
      <c r="D1" s="48"/>
      <c r="E1" s="16"/>
      <c r="F1" s="16"/>
      <c r="G1" s="16"/>
      <c r="H1" s="16"/>
      <c r="I1" s="74"/>
      <c r="J1" s="72"/>
    </row>
    <row r="2" spans="1:10" ht="18.75" customHeight="1">
      <c r="A2" s="44"/>
      <c r="B2" s="56"/>
      <c r="C2" s="45"/>
      <c r="D2" s="94" t="s">
        <v>16</v>
      </c>
      <c r="E2" s="95"/>
      <c r="F2" s="95"/>
      <c r="G2" s="95"/>
      <c r="H2" s="95"/>
      <c r="I2" s="75"/>
      <c r="J2" s="73"/>
    </row>
    <row r="3" spans="2:10" ht="15.75" customHeight="1">
      <c r="B3" s="43" t="s">
        <v>53</v>
      </c>
      <c r="C3" s="46"/>
      <c r="D3" s="49" t="s">
        <v>15</v>
      </c>
      <c r="E3" s="50" t="s">
        <v>2</v>
      </c>
      <c r="F3" s="50" t="s">
        <v>1</v>
      </c>
      <c r="G3" s="50" t="s">
        <v>0</v>
      </c>
      <c r="H3" s="50" t="s">
        <v>14</v>
      </c>
      <c r="I3" s="74"/>
      <c r="J3" s="73"/>
    </row>
    <row r="4" spans="1:10" ht="24" customHeight="1">
      <c r="A4" s="15">
        <v>31</v>
      </c>
      <c r="B4" s="57" t="s">
        <v>54</v>
      </c>
      <c r="C4" s="47"/>
      <c r="D4" s="51"/>
      <c r="E4" s="52"/>
      <c r="F4" s="52"/>
      <c r="G4" s="52"/>
      <c r="H4" s="53"/>
      <c r="I4" s="74"/>
      <c r="J4" s="72"/>
    </row>
    <row r="5" spans="1:10" ht="24" customHeight="1">
      <c r="A5" s="15">
        <f aca="true" t="shared" si="0" ref="A5:A13">A4+1</f>
        <v>32</v>
      </c>
      <c r="B5" s="57" t="s">
        <v>55</v>
      </c>
      <c r="C5" s="47"/>
      <c r="D5" s="51"/>
      <c r="E5" s="54"/>
      <c r="F5" s="54"/>
      <c r="G5" s="54"/>
      <c r="H5" s="55"/>
      <c r="I5" s="74"/>
      <c r="J5" s="72"/>
    </row>
    <row r="6" spans="1:11" ht="24" customHeight="1">
      <c r="A6" s="15">
        <f t="shared" si="0"/>
        <v>33</v>
      </c>
      <c r="B6" s="57" t="s">
        <v>56</v>
      </c>
      <c r="C6" s="47"/>
      <c r="D6" s="51"/>
      <c r="E6" s="54"/>
      <c r="F6" s="54"/>
      <c r="G6" s="54"/>
      <c r="H6" s="55"/>
      <c r="I6" s="74"/>
      <c r="J6" s="72"/>
      <c r="K6" s="16"/>
    </row>
    <row r="7" spans="1:11" ht="24" customHeight="1">
      <c r="A7" s="15">
        <f t="shared" si="0"/>
        <v>34</v>
      </c>
      <c r="B7" s="57" t="s">
        <v>57</v>
      </c>
      <c r="C7" s="47"/>
      <c r="D7" s="51"/>
      <c r="E7" s="54"/>
      <c r="F7" s="54"/>
      <c r="G7" s="54"/>
      <c r="H7" s="55"/>
      <c r="I7" s="74"/>
      <c r="J7" s="72"/>
      <c r="K7" s="16"/>
    </row>
    <row r="8" spans="1:11" ht="24" customHeight="1">
      <c r="A8" s="15">
        <f t="shared" si="0"/>
        <v>35</v>
      </c>
      <c r="B8" s="57" t="s">
        <v>58</v>
      </c>
      <c r="C8" s="47"/>
      <c r="D8" s="51"/>
      <c r="E8" s="54"/>
      <c r="F8" s="54"/>
      <c r="G8" s="54"/>
      <c r="H8" s="55"/>
      <c r="I8" s="74"/>
      <c r="J8" s="72"/>
      <c r="K8" s="16"/>
    </row>
    <row r="9" spans="1:11" ht="24" customHeight="1">
      <c r="A9" s="15">
        <f t="shared" si="0"/>
        <v>36</v>
      </c>
      <c r="B9" s="57" t="s">
        <v>59</v>
      </c>
      <c r="C9" s="47"/>
      <c r="D9" s="51"/>
      <c r="E9" s="54"/>
      <c r="F9" s="54"/>
      <c r="G9" s="54"/>
      <c r="H9" s="55"/>
      <c r="I9" s="74"/>
      <c r="J9" s="72"/>
      <c r="K9" s="16"/>
    </row>
    <row r="10" spans="1:10" ht="24" customHeight="1">
      <c r="A10" s="15">
        <f t="shared" si="0"/>
        <v>37</v>
      </c>
      <c r="B10" s="57" t="s">
        <v>60</v>
      </c>
      <c r="C10" s="47"/>
      <c r="D10" s="51"/>
      <c r="E10" s="54"/>
      <c r="F10" s="54"/>
      <c r="G10" s="54"/>
      <c r="H10" s="55"/>
      <c r="I10" s="74"/>
      <c r="J10" s="72"/>
    </row>
    <row r="11" spans="1:10" ht="24" customHeight="1">
      <c r="A11" s="15">
        <f t="shared" si="0"/>
        <v>38</v>
      </c>
      <c r="B11" s="57" t="s">
        <v>61</v>
      </c>
      <c r="C11" s="47"/>
      <c r="D11" s="51"/>
      <c r="E11" s="54"/>
      <c r="F11" s="54"/>
      <c r="G11" s="54"/>
      <c r="H11" s="55"/>
      <c r="I11" s="74"/>
      <c r="J11" s="72"/>
    </row>
    <row r="12" spans="1:10" ht="24" customHeight="1">
      <c r="A12" s="15">
        <f t="shared" si="0"/>
        <v>39</v>
      </c>
      <c r="B12" s="57" t="s">
        <v>62</v>
      </c>
      <c r="C12" s="47"/>
      <c r="D12" s="51"/>
      <c r="E12" s="54"/>
      <c r="F12" s="54"/>
      <c r="G12" s="54"/>
      <c r="H12" s="55"/>
      <c r="I12" s="74"/>
      <c r="J12" s="72"/>
    </row>
    <row r="13" spans="1:10" ht="24" customHeight="1">
      <c r="A13" s="15">
        <f t="shared" si="0"/>
        <v>40</v>
      </c>
      <c r="B13" s="57" t="s">
        <v>63</v>
      </c>
      <c r="C13" s="47"/>
      <c r="D13" s="51"/>
      <c r="E13" s="54"/>
      <c r="F13" s="54"/>
      <c r="G13" s="54"/>
      <c r="H13" s="55"/>
      <c r="I13" s="74"/>
      <c r="J13" s="72"/>
    </row>
    <row r="14" spans="1:10" ht="24" customHeight="1">
      <c r="A14" s="76"/>
      <c r="B14" s="77"/>
      <c r="C14" s="47"/>
      <c r="D14" s="51"/>
      <c r="E14" s="78"/>
      <c r="F14" s="78"/>
      <c r="G14" s="78"/>
      <c r="H14" s="79"/>
      <c r="I14" s="74"/>
      <c r="J14" s="72"/>
    </row>
    <row r="15" spans="1:10" ht="24" customHeight="1">
      <c r="A15" s="80"/>
      <c r="B15" s="58"/>
      <c r="C15" s="47"/>
      <c r="D15" s="51"/>
      <c r="E15" s="51"/>
      <c r="F15" s="51"/>
      <c r="G15" s="51"/>
      <c r="H15" s="48"/>
      <c r="I15" s="74"/>
      <c r="J15" s="72"/>
    </row>
    <row r="16" spans="1:10" ht="24" customHeight="1">
      <c r="A16" s="80"/>
      <c r="B16" s="58"/>
      <c r="C16" s="47"/>
      <c r="D16" s="51"/>
      <c r="E16" s="51"/>
      <c r="F16" s="51"/>
      <c r="G16" s="51"/>
      <c r="H16" s="48"/>
      <c r="I16" s="74"/>
      <c r="J16" s="72"/>
    </row>
    <row r="17" spans="1:10" ht="24" customHeight="1">
      <c r="A17" s="80"/>
      <c r="B17" s="58"/>
      <c r="D17" s="51"/>
      <c r="E17" s="51"/>
      <c r="F17" s="51"/>
      <c r="G17" s="51"/>
      <c r="H17" s="48"/>
      <c r="I17" s="74"/>
      <c r="J17" s="72"/>
    </row>
    <row r="18" spans="1:10" ht="24" customHeight="1">
      <c r="A18" s="80"/>
      <c r="B18" s="58"/>
      <c r="D18" s="51"/>
      <c r="E18" s="51"/>
      <c r="F18" s="51"/>
      <c r="G18" s="51"/>
      <c r="H18" s="48"/>
      <c r="I18" s="74"/>
      <c r="J18" s="72"/>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Tabelle8"/>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81</v>
      </c>
      <c r="B1" s="96"/>
      <c r="D1" s="48"/>
      <c r="E1" s="16"/>
      <c r="F1" s="16"/>
      <c r="G1" s="16"/>
      <c r="H1" s="16"/>
      <c r="I1" s="74"/>
      <c r="J1" s="72"/>
    </row>
    <row r="2" spans="1:10" ht="18.75" customHeight="1">
      <c r="A2" s="44" t="s">
        <v>84</v>
      </c>
      <c r="B2" s="60" t="s">
        <v>85</v>
      </c>
      <c r="C2" s="45"/>
      <c r="D2" s="94" t="s">
        <v>16</v>
      </c>
      <c r="E2" s="95"/>
      <c r="F2" s="95"/>
      <c r="G2" s="95"/>
      <c r="H2" s="95"/>
      <c r="I2" s="75"/>
      <c r="J2" s="73"/>
    </row>
    <row r="3" spans="2:10" ht="15.75" customHeight="1">
      <c r="B3" s="43" t="s">
        <v>37</v>
      </c>
      <c r="C3" s="46"/>
      <c r="D3" s="49" t="s">
        <v>15</v>
      </c>
      <c r="E3" s="50" t="s">
        <v>2</v>
      </c>
      <c r="F3" s="50" t="s">
        <v>1</v>
      </c>
      <c r="G3" s="50" t="s">
        <v>0</v>
      </c>
      <c r="H3" s="50" t="s">
        <v>14</v>
      </c>
      <c r="I3" s="74"/>
      <c r="J3" s="73"/>
    </row>
    <row r="4" spans="1:10" ht="24" customHeight="1">
      <c r="A4" s="15">
        <v>41</v>
      </c>
      <c r="B4" s="57" t="s">
        <v>66</v>
      </c>
      <c r="C4" s="47"/>
      <c r="D4" s="51"/>
      <c r="E4" s="52"/>
      <c r="F4" s="52"/>
      <c r="G4" s="52"/>
      <c r="H4" s="53"/>
      <c r="I4" s="74"/>
      <c r="J4" s="72"/>
    </row>
    <row r="5" spans="1:10" ht="24" customHeight="1">
      <c r="A5" s="15">
        <f aca="true" t="shared" si="0" ref="A5:A18">A4+1</f>
        <v>42</v>
      </c>
      <c r="B5" s="57" t="s">
        <v>67</v>
      </c>
      <c r="C5" s="47"/>
      <c r="D5" s="51"/>
      <c r="E5" s="54"/>
      <c r="F5" s="54"/>
      <c r="G5" s="54"/>
      <c r="H5" s="55"/>
      <c r="I5" s="74"/>
      <c r="J5" s="72"/>
    </row>
    <row r="6" spans="1:11" ht="24" customHeight="1">
      <c r="A6" s="15">
        <f t="shared" si="0"/>
        <v>43</v>
      </c>
      <c r="B6" s="57" t="s">
        <v>68</v>
      </c>
      <c r="C6" s="47"/>
      <c r="D6" s="51"/>
      <c r="E6" s="54"/>
      <c r="F6" s="54"/>
      <c r="G6" s="54"/>
      <c r="H6" s="55"/>
      <c r="I6" s="74"/>
      <c r="J6" s="72"/>
      <c r="K6" s="16"/>
    </row>
    <row r="7" spans="1:11" ht="24" customHeight="1">
      <c r="A7" s="15">
        <f t="shared" si="0"/>
        <v>44</v>
      </c>
      <c r="B7" s="57" t="s">
        <v>69</v>
      </c>
      <c r="C7" s="47"/>
      <c r="D7" s="51"/>
      <c r="E7" s="54"/>
      <c r="F7" s="54"/>
      <c r="G7" s="54"/>
      <c r="H7" s="55"/>
      <c r="I7" s="74"/>
      <c r="J7" s="72"/>
      <c r="K7" s="16"/>
    </row>
    <row r="8" spans="1:11" ht="24" customHeight="1">
      <c r="A8" s="15">
        <f t="shared" si="0"/>
        <v>45</v>
      </c>
      <c r="B8" s="57" t="s">
        <v>70</v>
      </c>
      <c r="C8" s="47"/>
      <c r="D8" s="51"/>
      <c r="E8" s="54"/>
      <c r="F8" s="54"/>
      <c r="G8" s="54"/>
      <c r="H8" s="55"/>
      <c r="I8" s="74"/>
      <c r="J8" s="72"/>
      <c r="K8" s="16"/>
    </row>
    <row r="9" spans="1:11" ht="24" customHeight="1">
      <c r="A9" s="15">
        <f t="shared" si="0"/>
        <v>46</v>
      </c>
      <c r="B9" s="57" t="s">
        <v>71</v>
      </c>
      <c r="C9" s="47"/>
      <c r="D9" s="51"/>
      <c r="E9" s="54"/>
      <c r="F9" s="54"/>
      <c r="G9" s="54"/>
      <c r="H9" s="55"/>
      <c r="I9" s="74"/>
      <c r="J9" s="72"/>
      <c r="K9" s="16"/>
    </row>
    <row r="10" spans="1:10" ht="24" customHeight="1">
      <c r="A10" s="15">
        <f t="shared" si="0"/>
        <v>47</v>
      </c>
      <c r="B10" s="57" t="s">
        <v>72</v>
      </c>
      <c r="C10" s="47"/>
      <c r="D10" s="51"/>
      <c r="E10" s="54"/>
      <c r="F10" s="54"/>
      <c r="G10" s="54"/>
      <c r="H10" s="55"/>
      <c r="I10" s="74"/>
      <c r="J10" s="72"/>
    </row>
    <row r="11" spans="1:10" ht="24" customHeight="1">
      <c r="A11" s="15">
        <f t="shared" si="0"/>
        <v>48</v>
      </c>
      <c r="B11" s="57" t="s">
        <v>73</v>
      </c>
      <c r="C11" s="47"/>
      <c r="D11" s="51"/>
      <c r="E11" s="54"/>
      <c r="F11" s="54"/>
      <c r="G11" s="54"/>
      <c r="H11" s="55"/>
      <c r="I11" s="74"/>
      <c r="J11" s="72"/>
    </row>
    <row r="12" spans="1:10" ht="24" customHeight="1">
      <c r="A12" s="15">
        <f t="shared" si="0"/>
        <v>49</v>
      </c>
      <c r="B12" s="57" t="s">
        <v>74</v>
      </c>
      <c r="C12" s="47"/>
      <c r="D12" s="51"/>
      <c r="E12" s="54"/>
      <c r="F12" s="54"/>
      <c r="G12" s="54"/>
      <c r="H12" s="55"/>
      <c r="I12" s="74"/>
      <c r="J12" s="72"/>
    </row>
    <row r="13" spans="1:10" ht="24" customHeight="1">
      <c r="A13" s="15">
        <f t="shared" si="0"/>
        <v>50</v>
      </c>
      <c r="B13" s="57" t="s">
        <v>75</v>
      </c>
      <c r="C13" s="47"/>
      <c r="D13" s="51"/>
      <c r="E13" s="54"/>
      <c r="F13" s="54"/>
      <c r="G13" s="54"/>
      <c r="H13" s="55"/>
      <c r="I13" s="74"/>
      <c r="J13" s="72"/>
    </row>
    <row r="14" spans="1:10" ht="24" customHeight="1">
      <c r="A14" s="15">
        <f t="shared" si="0"/>
        <v>51</v>
      </c>
      <c r="B14" s="57" t="s">
        <v>76</v>
      </c>
      <c r="C14" s="47"/>
      <c r="D14" s="51"/>
      <c r="E14" s="54"/>
      <c r="F14" s="54"/>
      <c r="G14" s="54"/>
      <c r="H14" s="55"/>
      <c r="I14" s="74"/>
      <c r="J14" s="72"/>
    </row>
    <row r="15" spans="1:10" ht="24" customHeight="1">
      <c r="A15" s="15">
        <f t="shared" si="0"/>
        <v>52</v>
      </c>
      <c r="B15" s="57" t="s">
        <v>77</v>
      </c>
      <c r="C15" s="47"/>
      <c r="D15" s="51"/>
      <c r="E15" s="54"/>
      <c r="F15" s="54"/>
      <c r="G15" s="54"/>
      <c r="H15" s="55"/>
      <c r="I15" s="74"/>
      <c r="J15" s="72"/>
    </row>
    <row r="16" spans="1:10" ht="24" customHeight="1">
      <c r="A16" s="15">
        <f t="shared" si="0"/>
        <v>53</v>
      </c>
      <c r="B16" s="57" t="s">
        <v>78</v>
      </c>
      <c r="C16" s="47"/>
      <c r="D16" s="51"/>
      <c r="E16" s="54"/>
      <c r="F16" s="54"/>
      <c r="G16" s="54"/>
      <c r="H16" s="55"/>
      <c r="I16" s="74"/>
      <c r="J16" s="72"/>
    </row>
    <row r="17" spans="1:10" ht="24" customHeight="1">
      <c r="A17" s="15">
        <f t="shared" si="0"/>
        <v>54</v>
      </c>
      <c r="B17" s="57" t="s">
        <v>79</v>
      </c>
      <c r="D17" s="51"/>
      <c r="E17" s="54"/>
      <c r="F17" s="54"/>
      <c r="G17" s="54"/>
      <c r="H17" s="55"/>
      <c r="I17" s="74"/>
      <c r="J17" s="72"/>
    </row>
    <row r="18" spans="1:10" ht="24" customHeight="1">
      <c r="A18" s="15">
        <f t="shared" si="0"/>
        <v>55</v>
      </c>
      <c r="B18" s="57" t="s">
        <v>80</v>
      </c>
      <c r="D18" s="51"/>
      <c r="E18" s="54"/>
      <c r="F18" s="54"/>
      <c r="G18" s="54"/>
      <c r="H18" s="55"/>
      <c r="I18" s="74"/>
      <c r="J18" s="72"/>
    </row>
    <row r="19" spans="1:10" ht="23.25" customHeight="1">
      <c r="A19" s="18"/>
      <c r="B19" s="19"/>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Tabelle9"/>
  <dimension ref="A1:L22"/>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81</v>
      </c>
      <c r="B1" s="96"/>
      <c r="D1" s="48"/>
      <c r="E1" s="16"/>
      <c r="F1" s="16"/>
      <c r="G1" s="16"/>
      <c r="H1" s="16"/>
      <c r="I1" s="74"/>
      <c r="J1" s="72"/>
    </row>
    <row r="2" spans="1:10" ht="18.75" customHeight="1">
      <c r="A2" s="44" t="s">
        <v>83</v>
      </c>
      <c r="B2" s="60" t="s">
        <v>82</v>
      </c>
      <c r="C2" s="45"/>
      <c r="D2" s="94" t="s">
        <v>16</v>
      </c>
      <c r="E2" s="95"/>
      <c r="F2" s="95"/>
      <c r="G2" s="95"/>
      <c r="H2" s="95"/>
      <c r="I2" s="75"/>
      <c r="J2" s="73"/>
    </row>
    <row r="3" spans="2:10" ht="15.75" customHeight="1">
      <c r="B3" s="43" t="s">
        <v>37</v>
      </c>
      <c r="C3" s="46"/>
      <c r="D3" s="49" t="s">
        <v>15</v>
      </c>
      <c r="E3" s="50" t="s">
        <v>2</v>
      </c>
      <c r="F3" s="50" t="s">
        <v>1</v>
      </c>
      <c r="G3" s="50" t="s">
        <v>0</v>
      </c>
      <c r="H3" s="50" t="s">
        <v>14</v>
      </c>
      <c r="I3" s="74"/>
      <c r="J3" s="73"/>
    </row>
    <row r="4" spans="1:10" ht="24" customHeight="1">
      <c r="A4" s="15">
        <v>56</v>
      </c>
      <c r="B4" s="57" t="s">
        <v>86</v>
      </c>
      <c r="C4" s="47"/>
      <c r="D4" s="51"/>
      <c r="E4" s="52"/>
      <c r="F4" s="52"/>
      <c r="G4" s="52"/>
      <c r="H4" s="53"/>
      <c r="I4" s="74"/>
      <c r="J4" s="72"/>
    </row>
    <row r="5" spans="1:10" ht="24" customHeight="1">
      <c r="A5" s="15">
        <f aca="true" t="shared" si="0" ref="A5:A11">A4+1</f>
        <v>57</v>
      </c>
      <c r="B5" s="57" t="s">
        <v>87</v>
      </c>
      <c r="C5" s="47"/>
      <c r="D5" s="51"/>
      <c r="E5" s="54"/>
      <c r="F5" s="54"/>
      <c r="G5" s="54"/>
      <c r="H5" s="55"/>
      <c r="I5" s="74"/>
      <c r="J5" s="72"/>
    </row>
    <row r="6" spans="1:11" ht="24" customHeight="1">
      <c r="A6" s="15">
        <f t="shared" si="0"/>
        <v>58</v>
      </c>
      <c r="B6" s="57" t="s">
        <v>88</v>
      </c>
      <c r="C6" s="47"/>
      <c r="D6" s="51"/>
      <c r="E6" s="54"/>
      <c r="F6" s="54"/>
      <c r="G6" s="54"/>
      <c r="H6" s="55"/>
      <c r="I6" s="74"/>
      <c r="J6" s="72"/>
      <c r="K6" s="16"/>
    </row>
    <row r="7" spans="1:11" ht="24" customHeight="1">
      <c r="A7" s="15">
        <f t="shared" si="0"/>
        <v>59</v>
      </c>
      <c r="B7" s="57" t="s">
        <v>89</v>
      </c>
      <c r="C7" s="47"/>
      <c r="D7" s="51"/>
      <c r="E7" s="54"/>
      <c r="F7" s="54"/>
      <c r="G7" s="54"/>
      <c r="H7" s="55"/>
      <c r="I7" s="74"/>
      <c r="J7" s="72"/>
      <c r="K7" s="16"/>
    </row>
    <row r="8" spans="1:11" ht="24" customHeight="1">
      <c r="A8" s="15">
        <f t="shared" si="0"/>
        <v>60</v>
      </c>
      <c r="B8" s="57" t="s">
        <v>90</v>
      </c>
      <c r="C8" s="47"/>
      <c r="D8" s="51"/>
      <c r="E8" s="54"/>
      <c r="F8" s="54"/>
      <c r="G8" s="54"/>
      <c r="H8" s="55"/>
      <c r="I8" s="74"/>
      <c r="J8" s="72"/>
      <c r="K8" s="16"/>
    </row>
    <row r="9" spans="1:11" ht="24" customHeight="1">
      <c r="A9" s="15">
        <f t="shared" si="0"/>
        <v>61</v>
      </c>
      <c r="B9" s="57" t="s">
        <v>91</v>
      </c>
      <c r="C9" s="47"/>
      <c r="D9" s="51"/>
      <c r="E9" s="54"/>
      <c r="F9" s="54"/>
      <c r="G9" s="54"/>
      <c r="H9" s="55"/>
      <c r="I9" s="74"/>
      <c r="J9" s="72"/>
      <c r="K9" s="16"/>
    </row>
    <row r="10" spans="1:10" ht="24" customHeight="1">
      <c r="A10" s="15">
        <f t="shared" si="0"/>
        <v>62</v>
      </c>
      <c r="B10" s="57" t="s">
        <v>92</v>
      </c>
      <c r="C10" s="47"/>
      <c r="D10" s="51"/>
      <c r="E10" s="54"/>
      <c r="F10" s="54"/>
      <c r="G10" s="54"/>
      <c r="H10" s="55"/>
      <c r="I10" s="74"/>
      <c r="J10" s="72"/>
    </row>
    <row r="11" spans="1:10" ht="24" customHeight="1">
      <c r="A11" s="15">
        <f t="shared" si="0"/>
        <v>63</v>
      </c>
      <c r="B11" s="57" t="s">
        <v>93</v>
      </c>
      <c r="C11" s="47"/>
      <c r="D11" s="51"/>
      <c r="E11" s="78"/>
      <c r="F11" s="78"/>
      <c r="G11" s="78"/>
      <c r="H11" s="79"/>
      <c r="I11" s="74"/>
      <c r="J11" s="72"/>
    </row>
    <row r="12" spans="1:10" ht="24" customHeight="1">
      <c r="A12" s="80"/>
      <c r="B12" s="58"/>
      <c r="C12" s="47"/>
      <c r="D12" s="51"/>
      <c r="E12" s="51"/>
      <c r="F12" s="51"/>
      <c r="G12" s="51"/>
      <c r="H12" s="48"/>
      <c r="I12" s="74"/>
      <c r="J12" s="72"/>
    </row>
    <row r="13" spans="1:10" ht="24" customHeight="1">
      <c r="A13" s="80"/>
      <c r="B13" s="58"/>
      <c r="C13" s="47"/>
      <c r="D13" s="51"/>
      <c r="E13" s="51"/>
      <c r="F13" s="51"/>
      <c r="G13" s="51"/>
      <c r="H13" s="48"/>
      <c r="I13" s="74"/>
      <c r="J13" s="72"/>
    </row>
    <row r="14" spans="1:10" ht="24" customHeight="1">
      <c r="A14" s="80"/>
      <c r="B14" s="58"/>
      <c r="C14" s="47"/>
      <c r="D14" s="51"/>
      <c r="E14" s="51"/>
      <c r="F14" s="51"/>
      <c r="G14" s="51"/>
      <c r="H14" s="48"/>
      <c r="I14" s="74"/>
      <c r="J14" s="72"/>
    </row>
    <row r="15" spans="1:10" ht="24" customHeight="1">
      <c r="A15" s="80"/>
      <c r="B15" s="58"/>
      <c r="C15" s="47"/>
      <c r="D15" s="51"/>
      <c r="E15" s="51"/>
      <c r="F15" s="51"/>
      <c r="G15" s="51"/>
      <c r="H15" s="48"/>
      <c r="I15" s="74"/>
      <c r="J15" s="72"/>
    </row>
    <row r="16" spans="1:10" ht="24" customHeight="1">
      <c r="A16" s="80"/>
      <c r="B16" s="58"/>
      <c r="C16" s="47"/>
      <c r="D16" s="51"/>
      <c r="E16" s="51"/>
      <c r="F16" s="51"/>
      <c r="G16" s="51"/>
      <c r="H16" s="48"/>
      <c r="I16" s="74"/>
      <c r="J16" s="72"/>
    </row>
    <row r="17" spans="1:10" ht="24" customHeight="1">
      <c r="A17" s="80"/>
      <c r="B17" s="58"/>
      <c r="D17" s="51"/>
      <c r="E17" s="51"/>
      <c r="F17" s="51"/>
      <c r="G17" s="51"/>
      <c r="H17" s="48"/>
      <c r="I17" s="74"/>
      <c r="J17" s="72"/>
    </row>
    <row r="18" spans="1:10" ht="24" customHeight="1">
      <c r="A18" s="80"/>
      <c r="B18" s="58"/>
      <c r="D18" s="51"/>
      <c r="E18" s="51"/>
      <c r="F18" s="51"/>
      <c r="G18" s="51"/>
      <c r="H18" s="48"/>
      <c r="I18" s="74"/>
      <c r="J18" s="72"/>
    </row>
    <row r="19" spans="1:10" ht="23.25" customHeight="1">
      <c r="A19" s="18"/>
      <c r="B19" s="19"/>
      <c r="D19" s="48"/>
      <c r="E19" s="16"/>
      <c r="F19" s="16"/>
      <c r="G19" s="16"/>
      <c r="I19" s="16"/>
      <c r="J19" s="97"/>
    </row>
    <row r="20" spans="4:12" ht="12.75">
      <c r="D20" s="48"/>
      <c r="E20" s="16"/>
      <c r="F20" s="16"/>
      <c r="G20" s="16"/>
      <c r="H20" s="16"/>
      <c r="I20" s="16"/>
      <c r="J20" s="97"/>
      <c r="L20" s="16"/>
    </row>
    <row r="21" spans="4:9" ht="12.75">
      <c r="D21" s="48"/>
      <c r="E21" s="16"/>
      <c r="F21" s="16"/>
      <c r="G21" s="16"/>
      <c r="H21" s="16"/>
      <c r="I21" s="16"/>
    </row>
    <row r="22" ht="12.75">
      <c r="J22" s="16"/>
    </row>
  </sheetData>
  <sheetProtection password="CA45" sheet="1" objects="1" scenarios="1"/>
  <mergeCells count="3">
    <mergeCell ref="D2:H2"/>
    <mergeCell ref="A1:B1"/>
    <mergeCell ref="J19:J20"/>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Tabelle11"/>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113</v>
      </c>
      <c r="B1" s="96"/>
      <c r="D1" s="48"/>
      <c r="E1" s="16"/>
      <c r="F1" s="16"/>
      <c r="G1" s="16"/>
      <c r="H1" s="16"/>
      <c r="I1" s="74"/>
      <c r="J1" s="72"/>
    </row>
    <row r="2" spans="1:10" ht="18.75" customHeight="1">
      <c r="A2" s="44" t="s">
        <v>114</v>
      </c>
      <c r="B2" s="60" t="s">
        <v>85</v>
      </c>
      <c r="C2" s="45"/>
      <c r="D2" s="94" t="s">
        <v>16</v>
      </c>
      <c r="E2" s="95"/>
      <c r="F2" s="95"/>
      <c r="G2" s="95"/>
      <c r="H2" s="95"/>
      <c r="I2" s="75"/>
      <c r="J2" s="73"/>
    </row>
    <row r="3" spans="2:10" ht="15.75" customHeight="1">
      <c r="B3" s="43" t="s">
        <v>37</v>
      </c>
      <c r="C3" s="46"/>
      <c r="D3" s="49" t="s">
        <v>15</v>
      </c>
      <c r="E3" s="50" t="s">
        <v>2</v>
      </c>
      <c r="F3" s="50" t="s">
        <v>1</v>
      </c>
      <c r="G3" s="50" t="s">
        <v>0</v>
      </c>
      <c r="H3" s="50" t="s">
        <v>14</v>
      </c>
      <c r="I3" s="74"/>
      <c r="J3" s="73"/>
    </row>
    <row r="4" spans="1:10" ht="24" customHeight="1">
      <c r="A4" s="15">
        <v>64</v>
      </c>
      <c r="B4" s="57" t="s">
        <v>94</v>
      </c>
      <c r="C4" s="47"/>
      <c r="D4" s="51"/>
      <c r="E4" s="52"/>
      <c r="F4" s="52"/>
      <c r="G4" s="52"/>
      <c r="H4" s="53"/>
      <c r="I4" s="74"/>
      <c r="J4" s="72"/>
    </row>
    <row r="5" spans="1:10" ht="24" customHeight="1">
      <c r="A5" s="15">
        <f aca="true" t="shared" si="0" ref="A5:A18">A4+1</f>
        <v>65</v>
      </c>
      <c r="B5" s="57" t="s">
        <v>95</v>
      </c>
      <c r="C5" s="47"/>
      <c r="D5" s="51"/>
      <c r="E5" s="54"/>
      <c r="F5" s="54"/>
      <c r="G5" s="54"/>
      <c r="H5" s="55"/>
      <c r="I5" s="74"/>
      <c r="J5" s="72"/>
    </row>
    <row r="6" spans="1:11" ht="24" customHeight="1">
      <c r="A6" s="15">
        <f t="shared" si="0"/>
        <v>66</v>
      </c>
      <c r="B6" s="57" t="s">
        <v>96</v>
      </c>
      <c r="C6" s="47"/>
      <c r="D6" s="51"/>
      <c r="E6" s="54"/>
      <c r="F6" s="54"/>
      <c r="G6" s="54"/>
      <c r="H6" s="55"/>
      <c r="I6" s="74"/>
      <c r="J6" s="72"/>
      <c r="K6" s="16"/>
    </row>
    <row r="7" spans="1:11" ht="24" customHeight="1">
      <c r="A7" s="15">
        <f t="shared" si="0"/>
        <v>67</v>
      </c>
      <c r="B7" s="57" t="s">
        <v>97</v>
      </c>
      <c r="C7" s="47"/>
      <c r="D7" s="51"/>
      <c r="E7" s="54"/>
      <c r="F7" s="54"/>
      <c r="G7" s="54"/>
      <c r="H7" s="55"/>
      <c r="I7" s="74"/>
      <c r="J7" s="72"/>
      <c r="K7" s="16"/>
    </row>
    <row r="8" spans="1:11" ht="24" customHeight="1">
      <c r="A8" s="15">
        <f t="shared" si="0"/>
        <v>68</v>
      </c>
      <c r="B8" s="57" t="s">
        <v>98</v>
      </c>
      <c r="C8" s="47"/>
      <c r="D8" s="51"/>
      <c r="E8" s="54"/>
      <c r="F8" s="54"/>
      <c r="G8" s="54"/>
      <c r="H8" s="55"/>
      <c r="I8" s="74"/>
      <c r="J8" s="72"/>
      <c r="K8" s="16"/>
    </row>
    <row r="9" spans="1:11" ht="24" customHeight="1">
      <c r="A9" s="15">
        <f t="shared" si="0"/>
        <v>69</v>
      </c>
      <c r="B9" s="57" t="s">
        <v>99</v>
      </c>
      <c r="C9" s="47"/>
      <c r="D9" s="51"/>
      <c r="E9" s="54"/>
      <c r="F9" s="54"/>
      <c r="G9" s="54"/>
      <c r="H9" s="55"/>
      <c r="I9" s="74"/>
      <c r="J9" s="72"/>
      <c r="K9" s="16"/>
    </row>
    <row r="10" spans="1:10" ht="24" customHeight="1">
      <c r="A10" s="15">
        <f t="shared" si="0"/>
        <v>70</v>
      </c>
      <c r="B10" s="57" t="s">
        <v>100</v>
      </c>
      <c r="C10" s="47"/>
      <c r="D10" s="51"/>
      <c r="E10" s="54"/>
      <c r="F10" s="54"/>
      <c r="G10" s="54"/>
      <c r="H10" s="55"/>
      <c r="I10" s="74"/>
      <c r="J10" s="72"/>
    </row>
    <row r="11" spans="1:10" ht="24" customHeight="1">
      <c r="A11" s="15">
        <f t="shared" si="0"/>
        <v>71</v>
      </c>
      <c r="B11" s="57" t="s">
        <v>101</v>
      </c>
      <c r="C11" s="47"/>
      <c r="D11" s="51"/>
      <c r="E11" s="54"/>
      <c r="F11" s="54"/>
      <c r="G11" s="54"/>
      <c r="H11" s="55"/>
      <c r="I11" s="74"/>
      <c r="J11" s="72"/>
    </row>
    <row r="12" spans="1:10" ht="24" customHeight="1">
      <c r="A12" s="15">
        <f t="shared" si="0"/>
        <v>72</v>
      </c>
      <c r="B12" s="57" t="s">
        <v>102</v>
      </c>
      <c r="C12" s="47"/>
      <c r="D12" s="51"/>
      <c r="E12" s="54"/>
      <c r="F12" s="54"/>
      <c r="G12" s="54"/>
      <c r="H12" s="55"/>
      <c r="I12" s="74"/>
      <c r="J12" s="72"/>
    </row>
    <row r="13" spans="1:10" ht="24" customHeight="1">
      <c r="A13" s="15">
        <f t="shared" si="0"/>
        <v>73</v>
      </c>
      <c r="B13" s="57" t="s">
        <v>103</v>
      </c>
      <c r="C13" s="47"/>
      <c r="D13" s="51"/>
      <c r="E13" s="54"/>
      <c r="F13" s="54"/>
      <c r="G13" s="54"/>
      <c r="H13" s="55"/>
      <c r="I13" s="74"/>
      <c r="J13" s="72"/>
    </row>
    <row r="14" spans="1:10" ht="24" customHeight="1">
      <c r="A14" s="15">
        <f t="shared" si="0"/>
        <v>74</v>
      </c>
      <c r="B14" s="57" t="s">
        <v>104</v>
      </c>
      <c r="C14" s="47"/>
      <c r="D14" s="51"/>
      <c r="E14" s="54"/>
      <c r="F14" s="54"/>
      <c r="G14" s="54"/>
      <c r="H14" s="55"/>
      <c r="I14" s="74"/>
      <c r="J14" s="72"/>
    </row>
    <row r="15" spans="1:10" ht="24" customHeight="1">
      <c r="A15" s="15">
        <f t="shared" si="0"/>
        <v>75</v>
      </c>
      <c r="B15" s="57" t="s">
        <v>105</v>
      </c>
      <c r="C15" s="47"/>
      <c r="D15" s="51"/>
      <c r="E15" s="54"/>
      <c r="F15" s="54"/>
      <c r="G15" s="54"/>
      <c r="H15" s="55"/>
      <c r="I15" s="74"/>
      <c r="J15" s="72"/>
    </row>
    <row r="16" spans="1:10" ht="24" customHeight="1">
      <c r="A16" s="15">
        <f t="shared" si="0"/>
        <v>76</v>
      </c>
      <c r="B16" s="57" t="s">
        <v>28</v>
      </c>
      <c r="C16" s="47"/>
      <c r="D16" s="51"/>
      <c r="E16" s="54"/>
      <c r="F16" s="54"/>
      <c r="G16" s="54"/>
      <c r="H16" s="55"/>
      <c r="I16" s="74"/>
      <c r="J16" s="72"/>
    </row>
    <row r="17" spans="1:10" ht="24" customHeight="1">
      <c r="A17" s="15">
        <f t="shared" si="0"/>
        <v>77</v>
      </c>
      <c r="B17" s="57" t="s">
        <v>106</v>
      </c>
      <c r="D17" s="51"/>
      <c r="E17" s="54"/>
      <c r="F17" s="54"/>
      <c r="G17" s="54"/>
      <c r="H17" s="55"/>
      <c r="I17" s="74"/>
      <c r="J17" s="72"/>
    </row>
    <row r="18" spans="1:10" ht="24" customHeight="1">
      <c r="A18" s="15">
        <f t="shared" si="0"/>
        <v>78</v>
      </c>
      <c r="B18" s="57" t="s">
        <v>73</v>
      </c>
      <c r="D18" s="51"/>
      <c r="E18" s="54"/>
      <c r="F18" s="54"/>
      <c r="G18" s="54"/>
      <c r="H18" s="55"/>
      <c r="I18" s="74"/>
      <c r="J18" s="72"/>
    </row>
    <row r="19" spans="1:10" ht="23.25" customHeight="1">
      <c r="A19" s="18"/>
      <c r="D19" s="48"/>
      <c r="E19" s="16"/>
      <c r="F19" s="16"/>
      <c r="G19" s="16"/>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Tabelle12"/>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113</v>
      </c>
      <c r="B1" s="96"/>
      <c r="D1" s="48"/>
      <c r="E1" s="16"/>
      <c r="F1" s="16"/>
      <c r="G1" s="16"/>
      <c r="H1" s="16"/>
      <c r="I1" s="74"/>
      <c r="J1" s="72"/>
    </row>
    <row r="2" spans="1:10" ht="18.75" customHeight="1">
      <c r="A2" s="44" t="s">
        <v>115</v>
      </c>
      <c r="B2" s="60" t="s">
        <v>82</v>
      </c>
      <c r="C2" s="45"/>
      <c r="D2" s="94" t="s">
        <v>16</v>
      </c>
      <c r="E2" s="95"/>
      <c r="F2" s="95"/>
      <c r="G2" s="95"/>
      <c r="H2" s="95"/>
      <c r="I2" s="75"/>
      <c r="J2" s="73"/>
    </row>
    <row r="3" spans="2:10" ht="15.75" customHeight="1">
      <c r="B3" s="43" t="s">
        <v>37</v>
      </c>
      <c r="C3" s="46"/>
      <c r="D3" s="49" t="s">
        <v>15</v>
      </c>
      <c r="E3" s="50" t="s">
        <v>2</v>
      </c>
      <c r="F3" s="50" t="s">
        <v>1</v>
      </c>
      <c r="G3" s="50" t="s">
        <v>0</v>
      </c>
      <c r="H3" s="50" t="s">
        <v>14</v>
      </c>
      <c r="I3" s="74"/>
      <c r="J3" s="73"/>
    </row>
    <row r="4" spans="1:10" ht="24" customHeight="1">
      <c r="A4" s="15">
        <v>79</v>
      </c>
      <c r="B4" s="57" t="s">
        <v>107</v>
      </c>
      <c r="C4" s="47"/>
      <c r="D4" s="51"/>
      <c r="E4" s="52"/>
      <c r="F4" s="52"/>
      <c r="G4" s="52"/>
      <c r="H4" s="53"/>
      <c r="I4" s="74"/>
      <c r="J4" s="72"/>
    </row>
    <row r="5" spans="1:10" ht="24" customHeight="1">
      <c r="A5" s="15">
        <f>A4+1</f>
        <v>80</v>
      </c>
      <c r="B5" s="57" t="s">
        <v>108</v>
      </c>
      <c r="C5" s="47"/>
      <c r="D5" s="51"/>
      <c r="E5" s="54"/>
      <c r="F5" s="54"/>
      <c r="G5" s="54"/>
      <c r="H5" s="55"/>
      <c r="I5" s="74"/>
      <c r="J5" s="72"/>
    </row>
    <row r="6" spans="1:11" ht="24" customHeight="1">
      <c r="A6" s="15">
        <f>A5+1</f>
        <v>81</v>
      </c>
      <c r="B6" s="57" t="s">
        <v>109</v>
      </c>
      <c r="C6" s="47"/>
      <c r="D6" s="51"/>
      <c r="E6" s="54"/>
      <c r="F6" s="54"/>
      <c r="G6" s="54"/>
      <c r="H6" s="55"/>
      <c r="I6" s="74"/>
      <c r="J6" s="72"/>
      <c r="K6" s="16"/>
    </row>
    <row r="7" spans="1:11" ht="24" customHeight="1">
      <c r="A7" s="15">
        <f>A6+1</f>
        <v>82</v>
      </c>
      <c r="B7" s="57" t="s">
        <v>110</v>
      </c>
      <c r="C7" s="47"/>
      <c r="D7" s="51"/>
      <c r="E7" s="54"/>
      <c r="F7" s="54"/>
      <c r="G7" s="54"/>
      <c r="H7" s="55"/>
      <c r="I7" s="74"/>
      <c r="J7" s="72"/>
      <c r="K7" s="16"/>
    </row>
    <row r="8" spans="1:11" ht="24" customHeight="1">
      <c r="A8" s="15">
        <f>A7+1</f>
        <v>83</v>
      </c>
      <c r="B8" s="57" t="s">
        <v>111</v>
      </c>
      <c r="C8" s="47"/>
      <c r="D8" s="51"/>
      <c r="E8" s="54"/>
      <c r="F8" s="54"/>
      <c r="G8" s="54"/>
      <c r="H8" s="55"/>
      <c r="I8" s="74"/>
      <c r="J8" s="72"/>
      <c r="K8" s="16"/>
    </row>
    <row r="9" spans="1:11" ht="24" customHeight="1">
      <c r="A9" s="15">
        <f>A8+1</f>
        <v>84</v>
      </c>
      <c r="B9" s="57" t="s">
        <v>112</v>
      </c>
      <c r="C9" s="47"/>
      <c r="D9" s="51"/>
      <c r="E9" s="54"/>
      <c r="F9" s="54"/>
      <c r="G9" s="54"/>
      <c r="H9" s="55"/>
      <c r="I9" s="74"/>
      <c r="J9" s="72"/>
      <c r="K9" s="16"/>
    </row>
    <row r="10" spans="1:10" ht="24" customHeight="1">
      <c r="A10" s="76"/>
      <c r="B10" s="77"/>
      <c r="C10" s="47"/>
      <c r="D10" s="51"/>
      <c r="E10" s="78"/>
      <c r="F10" s="78"/>
      <c r="G10" s="78"/>
      <c r="H10" s="79"/>
      <c r="I10" s="74"/>
      <c r="J10" s="72"/>
    </row>
    <row r="11" spans="1:10" ht="24" customHeight="1">
      <c r="A11" s="80"/>
      <c r="B11" s="58"/>
      <c r="C11" s="47"/>
      <c r="D11" s="51"/>
      <c r="E11" s="51"/>
      <c r="F11" s="51"/>
      <c r="G11" s="51"/>
      <c r="H11" s="48"/>
      <c r="I11" s="74"/>
      <c r="J11" s="72"/>
    </row>
    <row r="12" spans="1:10" ht="24" customHeight="1">
      <c r="A12" s="80"/>
      <c r="B12" s="58"/>
      <c r="C12" s="47"/>
      <c r="D12" s="51"/>
      <c r="E12" s="51"/>
      <c r="F12" s="51"/>
      <c r="G12" s="51"/>
      <c r="H12" s="48"/>
      <c r="I12" s="74"/>
      <c r="J12" s="72"/>
    </row>
    <row r="13" spans="1:10" ht="24" customHeight="1">
      <c r="A13" s="80"/>
      <c r="B13" s="58"/>
      <c r="C13" s="47"/>
      <c r="D13" s="51"/>
      <c r="E13" s="51"/>
      <c r="F13" s="51"/>
      <c r="G13" s="51"/>
      <c r="H13" s="48"/>
      <c r="I13" s="74"/>
      <c r="J13" s="72"/>
    </row>
    <row r="14" spans="1:10" ht="24" customHeight="1">
      <c r="A14" s="80"/>
      <c r="B14" s="58"/>
      <c r="C14" s="47"/>
      <c r="D14" s="51"/>
      <c r="E14" s="51"/>
      <c r="F14" s="51"/>
      <c r="G14" s="51"/>
      <c r="H14" s="48"/>
      <c r="I14" s="74"/>
      <c r="J14" s="72"/>
    </row>
    <row r="15" spans="1:10" ht="24" customHeight="1">
      <c r="A15" s="80"/>
      <c r="B15" s="58"/>
      <c r="C15" s="47"/>
      <c r="D15" s="51"/>
      <c r="E15" s="51"/>
      <c r="F15" s="51"/>
      <c r="G15" s="51"/>
      <c r="H15" s="48"/>
      <c r="I15" s="74"/>
      <c r="J15" s="72"/>
    </row>
    <row r="16" spans="1:10" ht="24" customHeight="1">
      <c r="A16" s="80"/>
      <c r="B16" s="58"/>
      <c r="C16" s="47"/>
      <c r="D16" s="51"/>
      <c r="E16" s="51"/>
      <c r="F16" s="51"/>
      <c r="G16" s="51"/>
      <c r="H16" s="48"/>
      <c r="I16" s="74"/>
      <c r="J16" s="72"/>
    </row>
    <row r="17" spans="1:10" ht="24" customHeight="1">
      <c r="A17" s="80"/>
      <c r="B17" s="58"/>
      <c r="D17" s="51"/>
      <c r="E17" s="51"/>
      <c r="F17" s="51"/>
      <c r="G17" s="51"/>
      <c r="H17" s="48"/>
      <c r="I17" s="74"/>
      <c r="J17" s="72"/>
    </row>
    <row r="18" spans="1:10" ht="24" customHeight="1">
      <c r="A18" s="80"/>
      <c r="B18" s="58"/>
      <c r="D18" s="51"/>
      <c r="E18" s="51"/>
      <c r="F18" s="51"/>
      <c r="G18" s="51"/>
      <c r="H18" s="48"/>
      <c r="I18" s="74"/>
      <c r="J18" s="72"/>
    </row>
    <row r="19" spans="1:10" ht="23.25" customHeight="1">
      <c r="A19" s="81"/>
      <c r="B19" s="82"/>
      <c r="D19" s="48"/>
      <c r="E19" s="48"/>
      <c r="F19" s="48"/>
      <c r="G19" s="48"/>
      <c r="H19" s="17"/>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Tabelle13"/>
  <dimension ref="A1:L21"/>
  <sheetViews>
    <sheetView showGridLines="0" showRowColHeaders="0" showOutlineSymbols="0" workbookViewId="0" topLeftCell="A1">
      <selection activeCell="A1" sqref="A1:B1"/>
    </sheetView>
  </sheetViews>
  <sheetFormatPr defaultColWidth="11.421875" defaultRowHeight="12.75"/>
  <cols>
    <col min="1" max="1" width="4.00390625" style="14" customWidth="1"/>
    <col min="2" max="2" width="75.57421875" style="13" customWidth="1"/>
    <col min="3" max="3" width="0.5625" style="17" customWidth="1"/>
    <col min="4" max="4" width="9.421875" style="17" customWidth="1"/>
    <col min="5" max="8" width="9.421875" style="13" customWidth="1"/>
    <col min="9" max="9" width="0.42578125" style="13" customWidth="1"/>
    <col min="10" max="10" width="13.00390625" style="13" customWidth="1"/>
    <col min="11" max="11" width="6.7109375" style="13" customWidth="1"/>
    <col min="12" max="12" width="11.421875" style="13" customWidth="1"/>
    <col min="13" max="13" width="7.8515625" style="13" customWidth="1"/>
    <col min="14" max="16384" width="11.421875" style="13" customWidth="1"/>
  </cols>
  <sheetData>
    <row r="1" spans="1:10" ht="22.5" customHeight="1">
      <c r="A1" s="96" t="s">
        <v>121</v>
      </c>
      <c r="B1" s="96"/>
      <c r="D1" s="48"/>
      <c r="E1" s="16"/>
      <c r="F1" s="16"/>
      <c r="G1" s="16"/>
      <c r="H1" s="16"/>
      <c r="I1" s="74"/>
      <c r="J1" s="72"/>
    </row>
    <row r="2" spans="1:10" ht="18.75" customHeight="1">
      <c r="A2" s="44"/>
      <c r="B2" s="56"/>
      <c r="C2" s="45"/>
      <c r="D2" s="94" t="s">
        <v>16</v>
      </c>
      <c r="E2" s="95"/>
      <c r="F2" s="95"/>
      <c r="G2" s="95"/>
      <c r="H2" s="95"/>
      <c r="I2" s="75"/>
      <c r="J2" s="73"/>
    </row>
    <row r="3" spans="2:10" ht="15.75" customHeight="1">
      <c r="B3" s="43" t="s">
        <v>37</v>
      </c>
      <c r="C3" s="46"/>
      <c r="D3" s="49" t="s">
        <v>15</v>
      </c>
      <c r="E3" s="50" t="s">
        <v>2</v>
      </c>
      <c r="F3" s="50" t="s">
        <v>1</v>
      </c>
      <c r="G3" s="50" t="s">
        <v>0</v>
      </c>
      <c r="H3" s="50" t="s">
        <v>14</v>
      </c>
      <c r="I3" s="74"/>
      <c r="J3" s="73"/>
    </row>
    <row r="4" spans="1:10" ht="24" customHeight="1">
      <c r="A4" s="15">
        <v>85</v>
      </c>
      <c r="B4" s="57" t="s">
        <v>22</v>
      </c>
      <c r="C4" s="47"/>
      <c r="D4" s="51"/>
      <c r="E4" s="52"/>
      <c r="F4" s="52"/>
      <c r="G4" s="52"/>
      <c r="H4" s="53"/>
      <c r="I4" s="74"/>
      <c r="J4" s="72"/>
    </row>
    <row r="5" spans="1:10" ht="24" customHeight="1">
      <c r="A5" s="15">
        <f aca="true" t="shared" si="0" ref="A5:A15">A4+1</f>
        <v>86</v>
      </c>
      <c r="B5" s="57" t="s">
        <v>23</v>
      </c>
      <c r="C5" s="47"/>
      <c r="D5" s="51"/>
      <c r="E5" s="54"/>
      <c r="F5" s="54"/>
      <c r="G5" s="54"/>
      <c r="H5" s="55"/>
      <c r="I5" s="74"/>
      <c r="J5" s="72"/>
    </row>
    <row r="6" spans="1:11" ht="24" customHeight="1">
      <c r="A6" s="15">
        <f t="shared" si="0"/>
        <v>87</v>
      </c>
      <c r="B6" s="57" t="s">
        <v>24</v>
      </c>
      <c r="C6" s="47"/>
      <c r="D6" s="51"/>
      <c r="E6" s="54"/>
      <c r="F6" s="54"/>
      <c r="G6" s="54"/>
      <c r="H6" s="55"/>
      <c r="I6" s="74"/>
      <c r="J6" s="72"/>
      <c r="K6" s="16"/>
    </row>
    <row r="7" spans="1:11" ht="24" customHeight="1">
      <c r="A7" s="15">
        <f t="shared" si="0"/>
        <v>88</v>
      </c>
      <c r="B7" s="57" t="s">
        <v>116</v>
      </c>
      <c r="C7" s="47"/>
      <c r="D7" s="51"/>
      <c r="E7" s="54"/>
      <c r="F7" s="54"/>
      <c r="G7" s="54"/>
      <c r="H7" s="55"/>
      <c r="I7" s="74"/>
      <c r="J7" s="72"/>
      <c r="K7" s="16"/>
    </row>
    <row r="8" spans="1:11" ht="24" customHeight="1">
      <c r="A8" s="15">
        <f t="shared" si="0"/>
        <v>89</v>
      </c>
      <c r="B8" s="57" t="s">
        <v>46</v>
      </c>
      <c r="C8" s="47"/>
      <c r="D8" s="51"/>
      <c r="E8" s="54"/>
      <c r="F8" s="54"/>
      <c r="G8" s="54"/>
      <c r="H8" s="55"/>
      <c r="I8" s="74"/>
      <c r="J8" s="72"/>
      <c r="K8" s="16"/>
    </row>
    <row r="9" spans="1:11" ht="24" customHeight="1">
      <c r="A9" s="15">
        <f t="shared" si="0"/>
        <v>90</v>
      </c>
      <c r="B9" s="57" t="s">
        <v>47</v>
      </c>
      <c r="C9" s="47"/>
      <c r="D9" s="51"/>
      <c r="E9" s="54"/>
      <c r="F9" s="54"/>
      <c r="G9" s="54"/>
      <c r="H9" s="55"/>
      <c r="I9" s="74"/>
      <c r="J9" s="72"/>
      <c r="K9" s="16"/>
    </row>
    <row r="10" spans="1:10" ht="24" customHeight="1">
      <c r="A10" s="15">
        <f t="shared" si="0"/>
        <v>91</v>
      </c>
      <c r="B10" s="57" t="s">
        <v>117</v>
      </c>
      <c r="C10" s="47"/>
      <c r="D10" s="51"/>
      <c r="E10" s="54"/>
      <c r="F10" s="54"/>
      <c r="G10" s="54"/>
      <c r="H10" s="55"/>
      <c r="I10" s="74"/>
      <c r="J10" s="72"/>
    </row>
    <row r="11" spans="1:10" ht="24" customHeight="1">
      <c r="A11" s="15">
        <f t="shared" si="0"/>
        <v>92</v>
      </c>
      <c r="B11" s="57" t="s">
        <v>50</v>
      </c>
      <c r="C11" s="47"/>
      <c r="D11" s="51"/>
      <c r="E11" s="54"/>
      <c r="F11" s="54"/>
      <c r="G11" s="54"/>
      <c r="H11" s="55"/>
      <c r="I11" s="74"/>
      <c r="J11" s="72"/>
    </row>
    <row r="12" spans="1:10" ht="24" customHeight="1">
      <c r="A12" s="15">
        <f t="shared" si="0"/>
        <v>93</v>
      </c>
      <c r="B12" s="57" t="s">
        <v>51</v>
      </c>
      <c r="C12" s="47"/>
      <c r="D12" s="51"/>
      <c r="E12" s="54"/>
      <c r="F12" s="54"/>
      <c r="G12" s="54"/>
      <c r="H12" s="55"/>
      <c r="I12" s="74"/>
      <c r="J12" s="72"/>
    </row>
    <row r="13" spans="1:10" ht="24" customHeight="1">
      <c r="A13" s="15">
        <f t="shared" si="0"/>
        <v>94</v>
      </c>
      <c r="B13" s="57" t="s">
        <v>118</v>
      </c>
      <c r="C13" s="47"/>
      <c r="D13" s="51"/>
      <c r="E13" s="54"/>
      <c r="F13" s="54"/>
      <c r="G13" s="54"/>
      <c r="H13" s="55"/>
      <c r="I13" s="74"/>
      <c r="J13" s="72"/>
    </row>
    <row r="14" spans="1:10" ht="24" customHeight="1">
      <c r="A14" s="15">
        <f t="shared" si="0"/>
        <v>95</v>
      </c>
      <c r="B14" s="57" t="s">
        <v>119</v>
      </c>
      <c r="C14" s="47"/>
      <c r="D14" s="51"/>
      <c r="E14" s="54"/>
      <c r="F14" s="54"/>
      <c r="G14" s="54"/>
      <c r="H14" s="55"/>
      <c r="I14" s="74"/>
      <c r="J14" s="72"/>
    </row>
    <row r="15" spans="1:10" ht="24" customHeight="1">
      <c r="A15" s="15">
        <f t="shared" si="0"/>
        <v>96</v>
      </c>
      <c r="B15" s="57" t="s">
        <v>120</v>
      </c>
      <c r="C15" s="47"/>
      <c r="D15" s="51"/>
      <c r="E15" s="54"/>
      <c r="F15" s="54"/>
      <c r="G15" s="54"/>
      <c r="H15" s="55"/>
      <c r="I15" s="74"/>
      <c r="J15" s="72"/>
    </row>
    <row r="16" spans="1:10" ht="24" customHeight="1">
      <c r="A16" s="76"/>
      <c r="B16" s="77"/>
      <c r="C16" s="47"/>
      <c r="D16" s="51"/>
      <c r="E16" s="78"/>
      <c r="F16" s="78"/>
      <c r="G16" s="78"/>
      <c r="H16" s="79"/>
      <c r="I16" s="74"/>
      <c r="J16" s="72"/>
    </row>
    <row r="17" spans="1:10" ht="24" customHeight="1">
      <c r="A17" s="80"/>
      <c r="B17" s="58"/>
      <c r="D17" s="51"/>
      <c r="E17" s="51"/>
      <c r="F17" s="51"/>
      <c r="G17" s="51"/>
      <c r="H17" s="48"/>
      <c r="I17" s="74"/>
      <c r="J17" s="72"/>
    </row>
    <row r="18" spans="1:10" ht="24" customHeight="1">
      <c r="A18" s="80"/>
      <c r="B18" s="58"/>
      <c r="D18" s="51"/>
      <c r="E18" s="51"/>
      <c r="F18" s="51"/>
      <c r="G18" s="51"/>
      <c r="H18" s="48"/>
      <c r="I18" s="74"/>
      <c r="J18" s="72"/>
    </row>
    <row r="19" spans="1:10" ht="23.25" customHeight="1">
      <c r="A19" s="81"/>
      <c r="B19" s="82"/>
      <c r="D19" s="48"/>
      <c r="E19" s="48"/>
      <c r="F19" s="48"/>
      <c r="G19" s="48"/>
      <c r="H19" s="17"/>
      <c r="I19" s="16"/>
      <c r="J19" s="16"/>
    </row>
    <row r="20" spans="4:12" ht="12.75">
      <c r="D20" s="48"/>
      <c r="E20" s="16"/>
      <c r="F20" s="16"/>
      <c r="G20" s="16"/>
      <c r="H20" s="16"/>
      <c r="I20" s="16"/>
      <c r="L20" s="16"/>
    </row>
    <row r="21" spans="4:10" ht="12.75">
      <c r="D21" s="48"/>
      <c r="E21" s="16"/>
      <c r="F21" s="16"/>
      <c r="G21" s="16"/>
      <c r="H21" s="16"/>
      <c r="I21" s="16"/>
      <c r="J21" s="16"/>
    </row>
  </sheetData>
  <sheetProtection password="CA45" sheet="1" objects="1" scenarios="1"/>
  <mergeCells count="2">
    <mergeCell ref="D2:H2"/>
    <mergeCell ref="A1:B1"/>
  </mergeCells>
  <printOptions horizontalCentered="1"/>
  <pageMargins left="0.7874015748031497" right="0.7874015748031497" top="0.7874015748031497" bottom="0.984251968503937" header="0.5118110236220472" footer="0.5118110236220472"/>
  <pageSetup horizontalDpi="600" verticalDpi="600" orientation="landscape" paperSize="9" r:id="rId3"/>
  <headerFooter alignWithMargins="0">
    <oddFooter>&amp;L&amp;9© Dr. Michael Lemberger; Manfred Porsch, M.Ed.&amp;C&amp;9Kompetenz Lernen® - Potentialanalyse&amp;R&amp;9&amp;A</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Pädagogisches Institut der Stadt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Manfred Porsch</dc:creator>
  <cp:keywords/>
  <dc:description/>
  <cp:lastModifiedBy>Manfred</cp:lastModifiedBy>
  <cp:lastPrinted>2007-01-30T18:08:15Z</cp:lastPrinted>
  <dcterms:created xsi:type="dcterms:W3CDTF">2005-12-20T10:34:09Z</dcterms:created>
  <dcterms:modified xsi:type="dcterms:W3CDTF">2007-02-21T12:06:21Z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-592476582</vt:i4>
  </property>
  <property fmtid="{D5CDD505-2E9C-101B-9397-08002B2CF9AE}" pid="3" name="_EmailSubject">
    <vt:lpwstr>Dateien</vt:lpwstr>
  </property>
  <property fmtid="{D5CDD505-2E9C-101B-9397-08002B2CF9AE}" pid="4" name="_AuthorEmail">
    <vt:lpwstr>m.porsch@m56ssr.wien.at</vt:lpwstr>
  </property>
  <property fmtid="{D5CDD505-2E9C-101B-9397-08002B2CF9AE}" pid="5" name="_AuthorEmailDisplayName">
    <vt:lpwstr>Porsch Manfred</vt:lpwstr>
  </property>
</Properties>
</file>